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 firstSheet="9" activeTab="11"/>
  </bookViews>
  <sheets>
    <sheet name="1. RECOMENDACIONES cap. 1" sheetId="1" r:id="rId1"/>
    <sheet name="1. PROP. DE CAMBIO cap. 1" sheetId="2" r:id="rId2"/>
    <sheet name="2. RECOMENDACIONES cap. 2" sheetId="3" r:id="rId3"/>
    <sheet name="2. PROP. DE CAMBIO cap 2" sheetId="4" r:id="rId4"/>
    <sheet name="3. RECOMENDACIONES cap. 3" sheetId="5" r:id="rId5"/>
    <sheet name="3. PROP. DE CAMBIO cap 3" sheetId="6" r:id="rId6"/>
    <sheet name="4. RECOMENDACIONES cap. 4" sheetId="7" r:id="rId7"/>
    <sheet name="4. PROP. CAMBIO cap 4" sheetId="8" r:id="rId8"/>
    <sheet name="5. RECOMENDACIONES cap. 5" sheetId="9" r:id="rId9"/>
    <sheet name="5. PROP. DE CAMBIO cap 5" sheetId="10" r:id="rId10"/>
    <sheet name="6. RECOMENDACIONES cap. 6" sheetId="12" r:id="rId11"/>
    <sheet name="6. PROP. DE CAMBIO cap 6" sheetId="13" r:id="rId12"/>
    <sheet name="7. RECOMENDACIONES cap. 7" sheetId="14" r:id="rId13"/>
    <sheet name="8. PROPUESTAS GENERALES" sheetId="18" r:id="rId14"/>
    <sheet name="REPORTE RECOMENDACIONES" sheetId="16" r:id="rId15"/>
    <sheet name="REPORTE PROPUESTAS CAMBIO" sheetId="17" r:id="rId16"/>
    <sheet name="LISTA DELEGADOS CONV. INTERNAC." sheetId="19" r:id="rId17"/>
  </sheets>
  <definedNames>
    <definedName name="_xlnm._FilterDatabase" localSheetId="1" hidden="1">'1. PROP. DE CAMBIO cap. 1'!$A$16:$AE$32</definedName>
    <definedName name="_xlnm._FilterDatabase" localSheetId="0" hidden="1">'1. RECOMENDACIONES cap. 1'!$A$16:$U$28</definedName>
    <definedName name="_xlnm._FilterDatabase" localSheetId="3" hidden="1">'2. PROP. DE CAMBIO cap 2'!$A$16:$AE$31</definedName>
    <definedName name="_xlnm._FilterDatabase" localSheetId="2" hidden="1">'2. RECOMENDACIONES cap. 2'!$A$16:$U$22</definedName>
    <definedName name="_xlnm._FilterDatabase" localSheetId="5" hidden="1">'3. PROP. DE CAMBIO cap 3'!$A$16:$AE$31</definedName>
    <definedName name="_xlnm._FilterDatabase" localSheetId="4" hidden="1">'3. RECOMENDACIONES cap. 3'!$A$16:$U$21</definedName>
    <definedName name="_xlnm._FilterDatabase" localSheetId="7" hidden="1">'4. PROP. CAMBIO cap 4'!$A$16:$AE$31</definedName>
    <definedName name="_xlnm._FilterDatabase" localSheetId="6" hidden="1">'4. RECOMENDACIONES cap. 4'!$A$16:$U$20</definedName>
    <definedName name="_xlnm._FilterDatabase" localSheetId="9" hidden="1">'5. PROP. DE CAMBIO cap 5'!$A$16:$AE$31</definedName>
    <definedName name="_xlnm._FilterDatabase" localSheetId="8" hidden="1">'5. RECOMENDACIONES cap. 5'!$A$16:$U$47</definedName>
    <definedName name="_xlnm._FilterDatabase" localSheetId="11" hidden="1">'6. PROP. DE CAMBIO cap 6'!$A$16:$AE$31</definedName>
    <definedName name="_xlnm._FilterDatabase" localSheetId="10" hidden="1">'6. RECOMENDACIONES cap. 6'!$A$16:$U$22</definedName>
    <definedName name="_xlnm._FilterDatabase" localSheetId="12" hidden="1">'7. RECOMENDACIONES cap. 7'!$A$16:$S$22</definedName>
    <definedName name="_xlnm._FilterDatabase" localSheetId="13" hidden="1">'8. PROPUESTAS GENERALES'!$A$16:$AE$31</definedName>
    <definedName name="_xlnm._FilterDatabase" localSheetId="16" hidden="1">'LISTA DELEGADOS CONV. INTERNAC.'!$B$15:$D$55</definedName>
    <definedName name="_xlnm._FilterDatabase" localSheetId="15" hidden="1">'REPORTE PROPUESTAS CAMBIO'!$B$15:$D$437</definedName>
    <definedName name="_xlnm._FilterDatabase" localSheetId="14" hidden="1">'REPORTE RECOMENDACIONES'!$B$15:$C$93</definedName>
    <definedName name="_xlnm.Criteria" localSheetId="1">'1. PROP. DE CAMBIO cap. 1'!$Y$18:$Y$32</definedName>
    <definedName name="_xlnm.Criteria" localSheetId="0">'1. RECOMENDACIONES cap. 1'!$L$18:$L$28</definedName>
    <definedName name="_xlnm.Criteria" localSheetId="3">'2. PROP. DE CAMBIO cap 2'!$Y$18:$Y$31</definedName>
    <definedName name="_xlnm.Criteria" localSheetId="2">'2. RECOMENDACIONES cap. 2'!$L$18:$L$22</definedName>
    <definedName name="_xlnm.Criteria" localSheetId="5">'3. PROP. DE CAMBIO cap 3'!$Y$18:$Y$31</definedName>
    <definedName name="_xlnm.Criteria" localSheetId="4">'3. RECOMENDACIONES cap. 3'!$L$18:$L$21</definedName>
    <definedName name="_xlnm.Criteria" localSheetId="7">'4. PROP. CAMBIO cap 4'!$Y$18:$Y$31</definedName>
    <definedName name="_xlnm.Criteria" localSheetId="6">'4. RECOMENDACIONES cap. 4'!$L$18:$L$20</definedName>
    <definedName name="_xlnm.Criteria" localSheetId="9">'5. PROP. DE CAMBIO cap 5'!$Y$18:$Y$31</definedName>
    <definedName name="_xlnm.Criteria" localSheetId="8">'5. RECOMENDACIONES cap. 5'!$L$18:$L$47</definedName>
    <definedName name="_xlnm.Criteria" localSheetId="11">'6. PROP. DE CAMBIO cap 6'!$Y$18:$Y$31</definedName>
    <definedName name="_xlnm.Criteria" localSheetId="10">'6. RECOMENDACIONES cap. 6'!$L$18:$L$22</definedName>
    <definedName name="_xlnm.Criteria" localSheetId="12">'7. RECOMENDACIONES cap. 7'!$J$19:$J$22</definedName>
    <definedName name="_xlnm.Criteria" localSheetId="13">'8. PROPUESTAS GENERALES'!$U$18:$U$31</definedName>
    <definedName name="_xlnm.Print_Area" localSheetId="1">'1. PROP. DE CAMBIO cap. 1'!$A$1:$AE$86</definedName>
    <definedName name="_xlnm.Print_Area" localSheetId="0">'1. RECOMENDACIONES cap. 1'!$A$1:$U$31</definedName>
    <definedName name="_xlnm.Print_Area" localSheetId="3">'2. PROP. DE CAMBIO cap 2'!$A$1:$AE$49</definedName>
    <definedName name="_xlnm.Print_Area" localSheetId="2">'2. RECOMENDACIONES cap. 2'!$A$1:$U$25</definedName>
    <definedName name="_xlnm.Print_Area" localSheetId="5">'3. PROP. DE CAMBIO cap 3'!$A$1:$AE$43</definedName>
    <definedName name="_xlnm.Print_Area" localSheetId="6">'4. RECOMENDACIONES cap. 4'!$A$1:$U$23</definedName>
    <definedName name="_xlnm.Print_Area" localSheetId="9">'5. PROP. DE CAMBIO cap 5'!$A$1:$AE$103</definedName>
    <definedName name="_xlnm.Print_Area" localSheetId="8">'5. RECOMENDACIONES cap. 5'!$A$1:$U$49</definedName>
    <definedName name="_xlnm.Print_Area" localSheetId="11">'6. PROP. DE CAMBIO cap 6'!$A$1:$AE$49</definedName>
    <definedName name="_xlnm.Print_Area" localSheetId="10">'6. RECOMENDACIONES cap. 6'!$A$1:$U$39</definedName>
    <definedName name="_xlnm.Print_Area" localSheetId="12">'7. RECOMENDACIONES cap. 7'!$A$1:$S$26</definedName>
    <definedName name="_xlnm.Print_Area" localSheetId="13">'8. PROPUESTAS GENERALES'!$A$1:$AA$70</definedName>
    <definedName name="_xlnm.Print_Area" localSheetId="16">'LISTA DELEGADOS CONV. INTERNAC.'!$A$2:$E$57</definedName>
    <definedName name="_xlnm.Print_Area" localSheetId="15">'REPORTE PROPUESTAS CAMBIO'!$A$3:$E$457</definedName>
    <definedName name="_xlnm.Print_Area" localSheetId="14">'REPORTE RECOMENDACIONES'!$A$3:$D$95</definedName>
  </definedNames>
  <calcPr calcId="145621" concurrentCalc="0"/>
</workbook>
</file>

<file path=xl/calcChain.xml><?xml version="1.0" encoding="utf-8"?>
<calcChain xmlns="http://schemas.openxmlformats.org/spreadsheetml/2006/main">
  <c r="V4" i="1" l="1"/>
  <c r="N6" i="1"/>
  <c r="O6" i="1"/>
  <c r="L18" i="1"/>
  <c r="V18" i="1"/>
  <c r="L19" i="1"/>
  <c r="V19" i="1"/>
  <c r="L20" i="1"/>
  <c r="V20" i="1"/>
  <c r="L21" i="1"/>
  <c r="V21" i="1"/>
  <c r="L22" i="1"/>
  <c r="V22" i="1"/>
  <c r="L23" i="1"/>
  <c r="V23" i="1"/>
  <c r="L24" i="1"/>
  <c r="V24" i="1"/>
  <c r="L25" i="1"/>
  <c r="V25" i="1"/>
  <c r="L26" i="1"/>
  <c r="V26" i="1"/>
  <c r="L27" i="1"/>
  <c r="V27" i="1"/>
  <c r="L28" i="1"/>
  <c r="V28" i="1"/>
  <c r="N7" i="1"/>
  <c r="W6" i="2"/>
  <c r="Y20" i="2"/>
  <c r="X20" i="2"/>
  <c r="W20" i="2"/>
  <c r="O20" i="2"/>
  <c r="N7" i="12"/>
  <c r="L37" i="12"/>
  <c r="V37" i="12"/>
  <c r="L36" i="12"/>
  <c r="V36" i="12"/>
  <c r="L35" i="12"/>
  <c r="V35" i="12"/>
  <c r="L34" i="12"/>
  <c r="V34" i="12"/>
  <c r="L33" i="12"/>
  <c r="V33" i="12"/>
  <c r="L32" i="12"/>
  <c r="V32" i="12"/>
  <c r="L31" i="12"/>
  <c r="V31" i="12"/>
  <c r="L30" i="12"/>
  <c r="V30" i="12"/>
  <c r="L29" i="12"/>
  <c r="V29" i="12"/>
  <c r="L28" i="12"/>
  <c r="V28" i="12"/>
  <c r="L27" i="12"/>
  <c r="V27" i="12"/>
  <c r="L26" i="12"/>
  <c r="V26" i="12"/>
  <c r="L24" i="12"/>
  <c r="V24" i="12"/>
  <c r="N7" i="9"/>
  <c r="L38" i="9"/>
  <c r="V38" i="9"/>
  <c r="L37" i="9"/>
  <c r="V37" i="9"/>
  <c r="L36" i="9"/>
  <c r="V36" i="9"/>
  <c r="L35" i="9"/>
  <c r="V35" i="9"/>
  <c r="L34" i="9"/>
  <c r="V34" i="9"/>
  <c r="L33" i="9"/>
  <c r="V33" i="9"/>
  <c r="L32" i="9"/>
  <c r="V32" i="9"/>
  <c r="L31" i="9"/>
  <c r="V31" i="9"/>
  <c r="L30" i="9"/>
  <c r="V30" i="9"/>
  <c r="L29" i="9"/>
  <c r="V29" i="9"/>
  <c r="L28" i="9"/>
  <c r="V28" i="9"/>
  <c r="L27" i="9"/>
  <c r="V27" i="9"/>
  <c r="L25" i="9"/>
  <c r="V25" i="9"/>
  <c r="D93" i="16"/>
  <c r="D92" i="16"/>
  <c r="D90" i="16"/>
  <c r="D89" i="16"/>
  <c r="B77" i="16"/>
  <c r="B78" i="16"/>
  <c r="B79" i="16"/>
  <c r="B80" i="16"/>
  <c r="B81" i="16"/>
  <c r="B82" i="16"/>
  <c r="B83" i="16"/>
  <c r="B84" i="16"/>
  <c r="B85" i="16"/>
  <c r="B86" i="16"/>
  <c r="B87" i="16"/>
  <c r="B76" i="16"/>
  <c r="D77" i="16"/>
  <c r="D78" i="16"/>
  <c r="D79" i="16"/>
  <c r="D80" i="16"/>
  <c r="D81" i="16"/>
  <c r="D82" i="16"/>
  <c r="D83" i="16"/>
  <c r="D84" i="16"/>
  <c r="D85" i="16"/>
  <c r="D86" i="16"/>
  <c r="D87" i="16"/>
  <c r="D76" i="16"/>
  <c r="D74" i="16"/>
  <c r="B63" i="16"/>
  <c r="B64" i="16"/>
  <c r="B65" i="16"/>
  <c r="B66" i="16"/>
  <c r="B67" i="16"/>
  <c r="B68" i="16"/>
  <c r="B69" i="16"/>
  <c r="B70" i="16"/>
  <c r="B71" i="16"/>
  <c r="B72" i="16"/>
  <c r="B73" i="16"/>
  <c r="B62" i="16"/>
  <c r="D63" i="16"/>
  <c r="D64" i="16"/>
  <c r="D65" i="16"/>
  <c r="D66" i="16"/>
  <c r="D67" i="16"/>
  <c r="D68" i="16"/>
  <c r="D69" i="16"/>
  <c r="D70" i="16"/>
  <c r="D71" i="16"/>
  <c r="D72" i="16"/>
  <c r="D73" i="16"/>
  <c r="D62" i="16"/>
  <c r="D60" i="16"/>
  <c r="D54" i="16"/>
  <c r="D55" i="16"/>
  <c r="D56" i="16"/>
  <c r="D57" i="16"/>
  <c r="D53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39" i="16"/>
  <c r="D37" i="16"/>
  <c r="D38" i="16"/>
  <c r="D36" i="16"/>
  <c r="D33" i="16"/>
  <c r="D34" i="16"/>
  <c r="D35" i="16"/>
  <c r="D32" i="16"/>
  <c r="D28" i="16"/>
  <c r="D29" i="16"/>
  <c r="D30" i="16"/>
  <c r="D31" i="16"/>
  <c r="D27" i="16"/>
  <c r="D17" i="16"/>
  <c r="D18" i="16"/>
  <c r="D19" i="16"/>
  <c r="D20" i="16"/>
  <c r="D21" i="16"/>
  <c r="D22" i="16"/>
  <c r="D23" i="16"/>
  <c r="D24" i="16"/>
  <c r="D25" i="16"/>
  <c r="D26" i="16"/>
  <c r="D16" i="16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W6" i="18"/>
  <c r="U67" i="18"/>
  <c r="T67" i="18"/>
  <c r="S67" i="18"/>
  <c r="U49" i="18"/>
  <c r="T49" i="18"/>
  <c r="S49" i="18"/>
  <c r="U68" i="18"/>
  <c r="T68" i="18"/>
  <c r="S68" i="18"/>
  <c r="U66" i="18"/>
  <c r="T66" i="18"/>
  <c r="S66" i="18"/>
  <c r="U65" i="18"/>
  <c r="T65" i="18"/>
  <c r="S65" i="18"/>
  <c r="U64" i="18"/>
  <c r="T64" i="18"/>
  <c r="S64" i="18"/>
  <c r="U63" i="18"/>
  <c r="T63" i="18"/>
  <c r="S63" i="18"/>
  <c r="U62" i="18"/>
  <c r="T62" i="18"/>
  <c r="S62" i="18"/>
  <c r="U61" i="18"/>
  <c r="T61" i="18"/>
  <c r="S61" i="18"/>
  <c r="U60" i="18"/>
  <c r="T60" i="18"/>
  <c r="S60" i="18"/>
  <c r="U59" i="18"/>
  <c r="T59" i="18"/>
  <c r="S59" i="18"/>
  <c r="U58" i="18"/>
  <c r="T58" i="18"/>
  <c r="S58" i="18"/>
  <c r="U57" i="18"/>
  <c r="T57" i="18"/>
  <c r="S57" i="18"/>
  <c r="U56" i="18"/>
  <c r="T56" i="18"/>
  <c r="S56" i="18"/>
  <c r="U55" i="18"/>
  <c r="T55" i="18"/>
  <c r="S55" i="18"/>
  <c r="U54" i="18"/>
  <c r="T54" i="18"/>
  <c r="S54" i="18"/>
  <c r="U53" i="18"/>
  <c r="T53" i="18"/>
  <c r="S53" i="18"/>
  <c r="U52" i="18"/>
  <c r="T52" i="18"/>
  <c r="S52" i="18"/>
  <c r="U51" i="18"/>
  <c r="T51" i="18"/>
  <c r="S51" i="18"/>
  <c r="U50" i="18"/>
  <c r="T50" i="18"/>
  <c r="S50" i="18"/>
  <c r="U47" i="18"/>
  <c r="T47" i="18"/>
  <c r="S47" i="18"/>
  <c r="O47" i="18"/>
  <c r="U46" i="18"/>
  <c r="T46" i="18"/>
  <c r="S46" i="18"/>
  <c r="O46" i="18"/>
  <c r="U45" i="18"/>
  <c r="T45" i="18"/>
  <c r="S45" i="18"/>
  <c r="O45" i="18"/>
  <c r="U44" i="18"/>
  <c r="T44" i="18"/>
  <c r="S44" i="18"/>
  <c r="O44" i="18"/>
  <c r="U43" i="18"/>
  <c r="T43" i="18"/>
  <c r="S43" i="18"/>
  <c r="O43" i="18"/>
  <c r="U42" i="18"/>
  <c r="T42" i="18"/>
  <c r="S42" i="18"/>
  <c r="O42" i="18"/>
  <c r="U41" i="18"/>
  <c r="T41" i="18"/>
  <c r="S41" i="18"/>
  <c r="O41" i="18"/>
  <c r="U40" i="18"/>
  <c r="T40" i="18"/>
  <c r="S40" i="18"/>
  <c r="O40" i="18"/>
  <c r="U39" i="18"/>
  <c r="T39" i="18"/>
  <c r="S39" i="18"/>
  <c r="O39" i="18"/>
  <c r="U38" i="18"/>
  <c r="T38" i="18"/>
  <c r="S38" i="18"/>
  <c r="O38" i="18"/>
  <c r="U37" i="18"/>
  <c r="T37" i="18"/>
  <c r="S37" i="18"/>
  <c r="O37" i="18"/>
  <c r="U36" i="18"/>
  <c r="T36" i="18"/>
  <c r="S36" i="18"/>
  <c r="O36" i="18"/>
  <c r="U35" i="18"/>
  <c r="T35" i="18"/>
  <c r="S35" i="18"/>
  <c r="O35" i="18"/>
  <c r="U34" i="18"/>
  <c r="T34" i="18"/>
  <c r="S34" i="18"/>
  <c r="O34" i="18"/>
  <c r="U33" i="18"/>
  <c r="T33" i="18"/>
  <c r="S33" i="18"/>
  <c r="O33" i="18"/>
  <c r="U32" i="18"/>
  <c r="T32" i="18"/>
  <c r="S32" i="18"/>
  <c r="O32" i="18"/>
  <c r="U31" i="18"/>
  <c r="T31" i="18"/>
  <c r="S31" i="18"/>
  <c r="O31" i="18"/>
  <c r="U30" i="18"/>
  <c r="T30" i="18"/>
  <c r="S30" i="18"/>
  <c r="O30" i="18"/>
  <c r="U29" i="18"/>
  <c r="T29" i="18"/>
  <c r="S29" i="18"/>
  <c r="O29" i="18"/>
  <c r="U28" i="18"/>
  <c r="T28" i="18"/>
  <c r="S28" i="18"/>
  <c r="O28" i="18"/>
  <c r="U27" i="18"/>
  <c r="T27" i="18"/>
  <c r="S27" i="18"/>
  <c r="O27" i="18"/>
  <c r="U26" i="18"/>
  <c r="T26" i="18"/>
  <c r="S26" i="18"/>
  <c r="O26" i="18"/>
  <c r="U25" i="18"/>
  <c r="T25" i="18"/>
  <c r="S25" i="18"/>
  <c r="O25" i="18"/>
  <c r="U24" i="18"/>
  <c r="T24" i="18"/>
  <c r="S24" i="18"/>
  <c r="O24" i="18"/>
  <c r="U23" i="18"/>
  <c r="T23" i="18"/>
  <c r="S23" i="18"/>
  <c r="O23" i="18"/>
  <c r="U22" i="18"/>
  <c r="T22" i="18"/>
  <c r="S22" i="18"/>
  <c r="O22" i="18"/>
  <c r="U21" i="18"/>
  <c r="T21" i="18"/>
  <c r="S21" i="18"/>
  <c r="O21" i="18"/>
  <c r="U20" i="18"/>
  <c r="T20" i="18"/>
  <c r="S20" i="18"/>
  <c r="O20" i="18"/>
  <c r="U19" i="18"/>
  <c r="T19" i="18"/>
  <c r="S19" i="18"/>
  <c r="O19" i="18"/>
  <c r="U18" i="18"/>
  <c r="T18" i="18"/>
  <c r="S18" i="18"/>
  <c r="O18" i="18"/>
  <c r="X6" i="18"/>
  <c r="D23" i="14"/>
  <c r="D22" i="14"/>
  <c r="D20" i="14"/>
  <c r="D19" i="14"/>
  <c r="H23" i="14"/>
  <c r="H22" i="14"/>
  <c r="H20" i="14"/>
  <c r="H19" i="14"/>
  <c r="E21" i="5"/>
  <c r="E20" i="5"/>
  <c r="E19" i="5"/>
  <c r="E18" i="5"/>
  <c r="E22" i="3"/>
  <c r="E21" i="3"/>
  <c r="E20" i="3"/>
  <c r="E19" i="3"/>
  <c r="E18" i="3"/>
  <c r="E21" i="1"/>
  <c r="E22" i="1"/>
  <c r="E23" i="1"/>
  <c r="E24" i="1"/>
  <c r="E25" i="1"/>
  <c r="E26" i="1"/>
  <c r="E27" i="1"/>
  <c r="E28" i="1"/>
  <c r="E19" i="1"/>
  <c r="E20" i="1"/>
  <c r="E18" i="1"/>
  <c r="Y21" i="2"/>
  <c r="X21" i="2"/>
  <c r="W21" i="2"/>
  <c r="O21" i="2"/>
  <c r="W6" i="13"/>
  <c r="E37" i="12"/>
  <c r="E36" i="12"/>
  <c r="E35" i="12"/>
  <c r="E34" i="12"/>
  <c r="E33" i="12"/>
  <c r="E32" i="12"/>
  <c r="E31" i="12"/>
  <c r="E30" i="12"/>
  <c r="E29" i="12"/>
  <c r="E28" i="12"/>
  <c r="E27" i="12"/>
  <c r="E26" i="12"/>
  <c r="E24" i="12"/>
  <c r="W6" i="10"/>
  <c r="N7" i="7"/>
  <c r="W6" i="8"/>
  <c r="N7" i="5"/>
  <c r="W6" i="6"/>
  <c r="N7" i="3"/>
  <c r="W6" i="4"/>
  <c r="E38" i="9"/>
  <c r="E37" i="9"/>
  <c r="E36" i="9"/>
  <c r="E35" i="9"/>
  <c r="E34" i="9"/>
  <c r="E33" i="9"/>
  <c r="E32" i="9"/>
  <c r="E31" i="9"/>
  <c r="E30" i="9"/>
  <c r="E29" i="9"/>
  <c r="E28" i="9"/>
  <c r="E27" i="9"/>
  <c r="E25" i="9"/>
  <c r="P8" i="4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26" i="2"/>
  <c r="O27" i="2"/>
  <c r="O28" i="2"/>
  <c r="O29" i="2"/>
  <c r="O30" i="2"/>
  <c r="O25" i="2"/>
  <c r="O19" i="2"/>
  <c r="O22" i="2"/>
  <c r="O23" i="2"/>
  <c r="O24" i="2"/>
  <c r="O18" i="2"/>
  <c r="P10" i="2"/>
  <c r="N6" i="12"/>
  <c r="O6" i="12"/>
  <c r="N6" i="9"/>
  <c r="O6" i="9"/>
  <c r="N6" i="7"/>
  <c r="O6" i="7"/>
  <c r="N6" i="5"/>
  <c r="O6" i="5"/>
  <c r="N6" i="3"/>
  <c r="O6" i="3"/>
  <c r="X4" i="14"/>
  <c r="L6" i="14"/>
  <c r="J23" i="14"/>
  <c r="C93" i="16"/>
  <c r="J22" i="14"/>
  <c r="C92" i="16"/>
  <c r="J20" i="14"/>
  <c r="C90" i="16"/>
  <c r="J19" i="14"/>
  <c r="C89" i="16"/>
  <c r="P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36" i="13"/>
  <c r="X36" i="13"/>
  <c r="W36" i="13"/>
  <c r="Y35" i="13"/>
  <c r="X35" i="13"/>
  <c r="W35" i="13"/>
  <c r="Y34" i="13"/>
  <c r="X34" i="13"/>
  <c r="W34" i="13"/>
  <c r="Y33" i="13"/>
  <c r="X33" i="13"/>
  <c r="W33" i="13"/>
  <c r="Y32" i="13"/>
  <c r="X32" i="13"/>
  <c r="W32" i="13"/>
  <c r="Y31" i="13"/>
  <c r="X31" i="13"/>
  <c r="W31" i="13"/>
  <c r="Y30" i="13"/>
  <c r="X30" i="13"/>
  <c r="W30" i="13"/>
  <c r="Y29" i="13"/>
  <c r="X29" i="13"/>
  <c r="W29" i="13"/>
  <c r="Y28" i="13"/>
  <c r="X28" i="13"/>
  <c r="W28" i="13"/>
  <c r="Y27" i="13"/>
  <c r="X27" i="13"/>
  <c r="W27" i="13"/>
  <c r="Y26" i="13"/>
  <c r="X26" i="13"/>
  <c r="W26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L22" i="12"/>
  <c r="K22" i="12"/>
  <c r="L21" i="12"/>
  <c r="K21" i="12"/>
  <c r="L20" i="12"/>
  <c r="K20" i="12"/>
  <c r="L19" i="12"/>
  <c r="K19" i="12"/>
  <c r="L18" i="12"/>
  <c r="C87" i="16"/>
  <c r="C86" i="16"/>
  <c r="C85" i="16"/>
  <c r="C84" i="16"/>
  <c r="C83" i="16"/>
  <c r="C82" i="16"/>
  <c r="C81" i="16"/>
  <c r="C80" i="16"/>
  <c r="C79" i="16"/>
  <c r="C78" i="16"/>
  <c r="C77" i="16"/>
  <c r="C76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0" i="16"/>
  <c r="P8" i="10"/>
  <c r="Y100" i="10"/>
  <c r="X100" i="10"/>
  <c r="Y99" i="10"/>
  <c r="X99" i="10"/>
  <c r="Y98" i="10"/>
  <c r="X98" i="10"/>
  <c r="Y97" i="10"/>
  <c r="X97" i="10"/>
  <c r="Y96" i="10"/>
  <c r="X96" i="10"/>
  <c r="Y95" i="10"/>
  <c r="X95" i="10"/>
  <c r="Y94" i="10"/>
  <c r="X94" i="10"/>
  <c r="Y93" i="10"/>
  <c r="X93" i="10"/>
  <c r="Y92" i="10"/>
  <c r="X92" i="10"/>
  <c r="Y91" i="10"/>
  <c r="X91" i="10"/>
  <c r="Y90" i="10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3" i="10"/>
  <c r="X83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Y75" i="10"/>
  <c r="X75" i="10"/>
  <c r="Y74" i="10"/>
  <c r="X74" i="10"/>
  <c r="Y73" i="10"/>
  <c r="X73" i="10"/>
  <c r="Y72" i="10"/>
  <c r="X72" i="10"/>
  <c r="Y71" i="10"/>
  <c r="X71" i="10"/>
  <c r="Y70" i="10"/>
  <c r="X70" i="10"/>
  <c r="Y69" i="10"/>
  <c r="X69" i="10"/>
  <c r="Y68" i="10"/>
  <c r="X68" i="10"/>
  <c r="Y67" i="10"/>
  <c r="X67" i="10"/>
  <c r="Y66" i="10"/>
  <c r="X66" i="10"/>
  <c r="Y65" i="10"/>
  <c r="X65" i="10"/>
  <c r="Y64" i="10"/>
  <c r="X64" i="10"/>
  <c r="Y63" i="10"/>
  <c r="X63" i="10"/>
  <c r="Y62" i="10"/>
  <c r="X62" i="10"/>
  <c r="Y61" i="10"/>
  <c r="X61" i="10"/>
  <c r="Y60" i="10"/>
  <c r="X60" i="10"/>
  <c r="Y59" i="10"/>
  <c r="X59" i="10"/>
  <c r="Y58" i="10"/>
  <c r="X58" i="10"/>
  <c r="Y57" i="10"/>
  <c r="X57" i="10"/>
  <c r="Y56" i="10"/>
  <c r="X56" i="10"/>
  <c r="Y55" i="10"/>
  <c r="X55" i="10"/>
  <c r="Y54" i="10"/>
  <c r="X54" i="10"/>
  <c r="Y53" i="10"/>
  <c r="X53" i="10"/>
  <c r="Y52" i="10"/>
  <c r="X52" i="10"/>
  <c r="Y51" i="10"/>
  <c r="X51" i="10"/>
  <c r="Y50" i="10"/>
  <c r="X50" i="10"/>
  <c r="Y49" i="10"/>
  <c r="X49" i="10"/>
  <c r="Y48" i="10"/>
  <c r="X48" i="10"/>
  <c r="Y47" i="10"/>
  <c r="X47" i="10"/>
  <c r="Y46" i="10"/>
  <c r="X46" i="10"/>
  <c r="Y45" i="10"/>
  <c r="X45" i="10"/>
  <c r="Y44" i="10"/>
  <c r="X44" i="10"/>
  <c r="Y43" i="10"/>
  <c r="X43" i="10"/>
  <c r="Y42" i="10"/>
  <c r="X42" i="10"/>
  <c r="Y41" i="10"/>
  <c r="X41" i="10"/>
  <c r="Y40" i="10"/>
  <c r="X40" i="10"/>
  <c r="Y39" i="10"/>
  <c r="X39" i="10"/>
  <c r="Y38" i="10"/>
  <c r="X38" i="10"/>
  <c r="Y37" i="10"/>
  <c r="X37" i="10"/>
  <c r="Y36" i="10"/>
  <c r="X36" i="10"/>
  <c r="Y35" i="10"/>
  <c r="X35" i="10"/>
  <c r="Y34" i="10"/>
  <c r="X34" i="10"/>
  <c r="Y33" i="10"/>
  <c r="X33" i="10"/>
  <c r="Y32" i="10"/>
  <c r="X32" i="10"/>
  <c r="Y31" i="10"/>
  <c r="X31" i="10"/>
  <c r="Y30" i="10"/>
  <c r="X30" i="10"/>
  <c r="Y101" i="10"/>
  <c r="X101" i="10"/>
  <c r="Y29" i="10"/>
  <c r="X29" i="10"/>
  <c r="Y28" i="10"/>
  <c r="X28" i="10"/>
  <c r="Y27" i="10"/>
  <c r="X27" i="10"/>
  <c r="Y26" i="10"/>
  <c r="X26" i="10"/>
  <c r="Y25" i="10"/>
  <c r="X25" i="10"/>
  <c r="Y24" i="10"/>
  <c r="X24" i="10"/>
  <c r="Y23" i="10"/>
  <c r="X23" i="10"/>
  <c r="Y22" i="10"/>
  <c r="X22" i="10"/>
  <c r="Y21" i="10"/>
  <c r="X21" i="10"/>
  <c r="Y20" i="10"/>
  <c r="X20" i="10"/>
  <c r="Y19" i="10"/>
  <c r="X19" i="10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L40" i="9"/>
  <c r="K40" i="9"/>
  <c r="J40" i="9"/>
  <c r="L23" i="9"/>
  <c r="K23" i="9"/>
  <c r="J23" i="9"/>
  <c r="L22" i="9"/>
  <c r="K22" i="9"/>
  <c r="J22" i="9"/>
  <c r="L21" i="9"/>
  <c r="K21" i="9"/>
  <c r="J21" i="9"/>
  <c r="L20" i="9"/>
  <c r="K20" i="9"/>
  <c r="J20" i="9"/>
  <c r="L19" i="9"/>
  <c r="K19" i="9"/>
  <c r="J19" i="9"/>
  <c r="L18" i="9"/>
  <c r="P8" i="8"/>
  <c r="Y35" i="8"/>
  <c r="X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L20" i="7"/>
  <c r="K20" i="7"/>
  <c r="L19" i="7"/>
  <c r="K19" i="7"/>
  <c r="L18" i="7"/>
  <c r="P8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L21" i="5"/>
  <c r="L20" i="5"/>
  <c r="L19" i="5"/>
  <c r="L18" i="5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P8" i="2"/>
  <c r="Y84" i="2"/>
  <c r="X84" i="2"/>
  <c r="Y83" i="2"/>
  <c r="X83" i="2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19" i="2"/>
  <c r="X19" i="2"/>
  <c r="K28" i="1"/>
  <c r="K27" i="1"/>
  <c r="K26" i="1"/>
  <c r="K25" i="1"/>
  <c r="K24" i="1"/>
  <c r="K23" i="1"/>
  <c r="K22" i="1"/>
  <c r="K21" i="1"/>
  <c r="K20" i="1"/>
  <c r="K19" i="1"/>
  <c r="L22" i="3"/>
  <c r="L21" i="3"/>
  <c r="L20" i="3"/>
  <c r="L19" i="3"/>
  <c r="L18" i="3"/>
  <c r="K22" i="3"/>
  <c r="K21" i="3"/>
  <c r="K20" i="3"/>
  <c r="K19" i="3"/>
  <c r="B56" i="16"/>
  <c r="B426" i="17"/>
  <c r="B55" i="16"/>
  <c r="B416" i="17"/>
  <c r="B54" i="16"/>
  <c r="B406" i="17"/>
  <c r="B53" i="16"/>
  <c r="B396" i="17"/>
  <c r="B52" i="16"/>
  <c r="B386" i="17"/>
  <c r="B51" i="16"/>
  <c r="B376" i="17"/>
  <c r="B50" i="16"/>
  <c r="B366" i="17"/>
  <c r="B49" i="16"/>
  <c r="B356" i="17"/>
  <c r="B48" i="16"/>
  <c r="B346" i="17"/>
  <c r="B47" i="16"/>
  <c r="B336" i="17"/>
  <c r="B46" i="16"/>
  <c r="B326" i="17"/>
  <c r="B45" i="16"/>
  <c r="B316" i="17"/>
  <c r="B44" i="16"/>
  <c r="B306" i="17"/>
  <c r="B43" i="16"/>
  <c r="B296" i="17"/>
  <c r="B42" i="16"/>
  <c r="B286" i="17"/>
  <c r="B41" i="16"/>
  <c r="B276" i="17"/>
  <c r="B40" i="16"/>
  <c r="B266" i="17"/>
  <c r="B39" i="16"/>
  <c r="B256" i="17"/>
  <c r="B38" i="16"/>
  <c r="B246" i="17"/>
  <c r="B37" i="16"/>
  <c r="B236" i="17"/>
  <c r="B36" i="16"/>
  <c r="B226" i="17"/>
  <c r="B35" i="16"/>
  <c r="B216" i="17"/>
  <c r="B34" i="16"/>
  <c r="B206" i="17"/>
  <c r="B33" i="16"/>
  <c r="B196" i="17"/>
  <c r="B32" i="16"/>
  <c r="B186" i="17"/>
  <c r="B31" i="16"/>
  <c r="B176" i="17"/>
  <c r="B30" i="16"/>
  <c r="B166" i="17"/>
  <c r="B156" i="17"/>
  <c r="B29" i="16"/>
  <c r="B146" i="17"/>
  <c r="B28" i="16"/>
  <c r="B136" i="17"/>
  <c r="B27" i="16"/>
  <c r="B126" i="17"/>
  <c r="B23" i="16"/>
  <c r="B86" i="17"/>
  <c r="B26" i="16"/>
  <c r="B116" i="17"/>
  <c r="B25" i="16"/>
  <c r="B106" i="17"/>
  <c r="B24" i="16"/>
  <c r="B96" i="17"/>
  <c r="B22" i="16"/>
  <c r="B76" i="17"/>
  <c r="B21" i="16"/>
  <c r="B66" i="17"/>
  <c r="B20" i="16"/>
  <c r="B56" i="17"/>
  <c r="B19" i="16"/>
  <c r="B46" i="17"/>
  <c r="B18" i="16"/>
  <c r="B36" i="17"/>
  <c r="B17" i="16"/>
  <c r="B26" i="17"/>
  <c r="B16" i="16"/>
  <c r="B16" i="17"/>
  <c r="C54" i="16"/>
  <c r="C55" i="16"/>
  <c r="C56" i="16"/>
  <c r="B57" i="16"/>
  <c r="C57" i="16"/>
  <c r="C53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39" i="16"/>
  <c r="C37" i="16"/>
  <c r="C38" i="16"/>
  <c r="C36" i="16"/>
  <c r="C33" i="16"/>
  <c r="C34" i="16"/>
  <c r="C35" i="16"/>
  <c r="C32" i="16"/>
  <c r="C28" i="16"/>
  <c r="C29" i="16"/>
  <c r="C30" i="16"/>
  <c r="C31" i="16"/>
  <c r="C27" i="16"/>
  <c r="C17" i="16"/>
  <c r="C18" i="16"/>
  <c r="C19" i="16"/>
  <c r="C20" i="16"/>
  <c r="C21" i="16"/>
  <c r="C22" i="16"/>
  <c r="C23" i="16"/>
  <c r="C24" i="16"/>
  <c r="C25" i="16"/>
  <c r="C26" i="16"/>
  <c r="C16" i="16"/>
  <c r="J19" i="1"/>
  <c r="J20" i="1"/>
  <c r="J21" i="1"/>
  <c r="J22" i="1"/>
  <c r="J23" i="1"/>
  <c r="J24" i="1"/>
  <c r="J25" i="1"/>
  <c r="J26" i="1"/>
  <c r="J27" i="1"/>
  <c r="J28" i="1"/>
  <c r="J19" i="7"/>
  <c r="J20" i="7"/>
  <c r="J19" i="5"/>
  <c r="J20" i="5"/>
  <c r="J21" i="5"/>
  <c r="J19" i="3"/>
  <c r="J20" i="3"/>
  <c r="J21" i="3"/>
  <c r="J22" i="3"/>
  <c r="T23" i="14"/>
  <c r="I23" i="14"/>
  <c r="T22" i="14"/>
  <c r="I22" i="14"/>
  <c r="T20" i="14"/>
  <c r="I20" i="14"/>
  <c r="T19" i="14"/>
  <c r="I19" i="14"/>
  <c r="J19" i="12"/>
  <c r="J20" i="12"/>
  <c r="J21" i="12"/>
  <c r="J22" i="12"/>
  <c r="J26" i="12"/>
  <c r="J24" i="12"/>
  <c r="K26" i="12"/>
  <c r="K24" i="12"/>
  <c r="J18" i="12"/>
  <c r="K27" i="9"/>
  <c r="J27" i="9"/>
  <c r="K25" i="9"/>
  <c r="J25" i="9"/>
  <c r="V19" i="9"/>
  <c r="V20" i="9"/>
  <c r="V21" i="9"/>
  <c r="V22" i="9"/>
  <c r="V23" i="9"/>
  <c r="V40" i="9"/>
  <c r="V41" i="9"/>
  <c r="V42" i="9"/>
  <c r="V43" i="9"/>
  <c r="V44" i="9"/>
  <c r="V45" i="9"/>
  <c r="V46" i="9"/>
  <c r="V47" i="9"/>
  <c r="A96" i="10"/>
  <c r="W101" i="10"/>
  <c r="W100" i="10"/>
  <c r="W99" i="10"/>
  <c r="W98" i="10"/>
  <c r="W97" i="10"/>
  <c r="W96" i="10"/>
  <c r="A90" i="10"/>
  <c r="W95" i="10"/>
  <c r="W94" i="10"/>
  <c r="W93" i="10"/>
  <c r="W92" i="10"/>
  <c r="W91" i="10"/>
  <c r="W90" i="10"/>
  <c r="A84" i="10"/>
  <c r="W89" i="10"/>
  <c r="W88" i="10"/>
  <c r="W87" i="10"/>
  <c r="W86" i="10"/>
  <c r="W85" i="10"/>
  <c r="W84" i="10"/>
  <c r="E45" i="9"/>
  <c r="E46" i="9"/>
  <c r="E47" i="9"/>
  <c r="E44" i="9"/>
  <c r="A78" i="10"/>
  <c r="A42" i="13"/>
  <c r="A36" i="13"/>
  <c r="A30" i="13"/>
  <c r="A24" i="13"/>
  <c r="Y18" i="13"/>
  <c r="X18" i="13"/>
  <c r="W18" i="13"/>
  <c r="A18" i="13"/>
  <c r="P10" i="13"/>
  <c r="P9" i="13"/>
  <c r="P7" i="13"/>
  <c r="X6" i="13"/>
  <c r="P6" i="13"/>
  <c r="V22" i="12"/>
  <c r="E22" i="12"/>
  <c r="V21" i="12"/>
  <c r="E21" i="12"/>
  <c r="V20" i="12"/>
  <c r="E20" i="12"/>
  <c r="V19" i="12"/>
  <c r="E19" i="12"/>
  <c r="V18" i="12"/>
  <c r="K18" i="12"/>
  <c r="E18" i="12"/>
  <c r="V4" i="12"/>
  <c r="W83" i="10"/>
  <c r="W82" i="10"/>
  <c r="W81" i="10"/>
  <c r="W80" i="10"/>
  <c r="W79" i="10"/>
  <c r="W78" i="10"/>
  <c r="W77" i="10"/>
  <c r="W76" i="10"/>
  <c r="W75" i="10"/>
  <c r="W74" i="10"/>
  <c r="W73" i="10"/>
  <c r="W72" i="10"/>
  <c r="A72" i="10"/>
  <c r="W71" i="10"/>
  <c r="W70" i="10"/>
  <c r="W69" i="10"/>
  <c r="W68" i="10"/>
  <c r="W67" i="10"/>
  <c r="W66" i="10"/>
  <c r="A66" i="10"/>
  <c r="W65" i="10"/>
  <c r="W64" i="10"/>
  <c r="W63" i="10"/>
  <c r="W62" i="10"/>
  <c r="W61" i="10"/>
  <c r="W60" i="10"/>
  <c r="A60" i="10"/>
  <c r="W59" i="10"/>
  <c r="W58" i="10"/>
  <c r="W57" i="10"/>
  <c r="W56" i="10"/>
  <c r="W55" i="10"/>
  <c r="W54" i="10"/>
  <c r="A54" i="10"/>
  <c r="W53" i="10"/>
  <c r="W52" i="10"/>
  <c r="W51" i="10"/>
  <c r="W50" i="10"/>
  <c r="W49" i="10"/>
  <c r="W48" i="10"/>
  <c r="A48" i="10"/>
  <c r="W47" i="10"/>
  <c r="W46" i="10"/>
  <c r="W45" i="10"/>
  <c r="W44" i="10"/>
  <c r="W43" i="10"/>
  <c r="W42" i="10"/>
  <c r="A42" i="10"/>
  <c r="W41" i="10"/>
  <c r="W40" i="10"/>
  <c r="W39" i="10"/>
  <c r="W38" i="10"/>
  <c r="W37" i="10"/>
  <c r="W36" i="10"/>
  <c r="A36" i="10"/>
  <c r="W35" i="10"/>
  <c r="W34" i="10"/>
  <c r="W33" i="10"/>
  <c r="W32" i="10"/>
  <c r="W31" i="10"/>
  <c r="W30" i="10"/>
  <c r="A30" i="10"/>
  <c r="W29" i="10"/>
  <c r="W28" i="10"/>
  <c r="W27" i="10"/>
  <c r="W26" i="10"/>
  <c r="W25" i="10"/>
  <c r="W24" i="10"/>
  <c r="A24" i="10"/>
  <c r="W23" i="10"/>
  <c r="W22" i="10"/>
  <c r="W21" i="10"/>
  <c r="W20" i="10"/>
  <c r="W19" i="10"/>
  <c r="Y18" i="10"/>
  <c r="X18" i="10"/>
  <c r="W18" i="10"/>
  <c r="A18" i="10"/>
  <c r="P10" i="10"/>
  <c r="P9" i="10"/>
  <c r="P7" i="10"/>
  <c r="X6" i="10"/>
  <c r="P6" i="10"/>
  <c r="E43" i="9"/>
  <c r="E42" i="9"/>
  <c r="E41" i="9"/>
  <c r="E40" i="9"/>
  <c r="E23" i="9"/>
  <c r="E22" i="9"/>
  <c r="E21" i="9"/>
  <c r="E20" i="9"/>
  <c r="E19" i="9"/>
  <c r="V18" i="9"/>
  <c r="K18" i="9"/>
  <c r="J18" i="9"/>
  <c r="E18" i="9"/>
  <c r="V4" i="9"/>
  <c r="A30" i="8"/>
  <c r="A24" i="8"/>
  <c r="Y18" i="8"/>
  <c r="X18" i="8"/>
  <c r="A18" i="8"/>
  <c r="P10" i="8"/>
  <c r="P9" i="8"/>
  <c r="P7" i="8"/>
  <c r="X6" i="8"/>
  <c r="P6" i="8"/>
  <c r="V20" i="7"/>
  <c r="E20" i="7"/>
  <c r="V19" i="7"/>
  <c r="E19" i="7"/>
  <c r="V18" i="7"/>
  <c r="K18" i="7"/>
  <c r="J18" i="7"/>
  <c r="E18" i="7"/>
  <c r="V4" i="7"/>
  <c r="A36" i="6"/>
  <c r="A30" i="6"/>
  <c r="A24" i="6"/>
  <c r="Y18" i="6"/>
  <c r="X18" i="6"/>
  <c r="A18" i="6"/>
  <c r="P10" i="6"/>
  <c r="P9" i="6"/>
  <c r="P7" i="6"/>
  <c r="X6" i="6"/>
  <c r="P6" i="6"/>
  <c r="V21" i="5"/>
  <c r="K21" i="5"/>
  <c r="V20" i="5"/>
  <c r="K20" i="5"/>
  <c r="V19" i="5"/>
  <c r="K19" i="5"/>
  <c r="V18" i="5"/>
  <c r="K18" i="5"/>
  <c r="J18" i="5"/>
  <c r="V4" i="5"/>
  <c r="A42" i="4"/>
  <c r="A36" i="4"/>
  <c r="A30" i="4"/>
  <c r="A24" i="4"/>
  <c r="Y18" i="4"/>
  <c r="X18" i="4"/>
  <c r="A18" i="4"/>
  <c r="P10" i="4"/>
  <c r="P9" i="4"/>
  <c r="P7" i="4"/>
  <c r="X6" i="4"/>
  <c r="P6" i="4"/>
  <c r="V22" i="3"/>
  <c r="V21" i="3"/>
  <c r="V20" i="3"/>
  <c r="V19" i="3"/>
  <c r="V18" i="3"/>
  <c r="K18" i="3"/>
  <c r="J18" i="3"/>
  <c r="V4" i="3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A79" i="2"/>
  <c r="A73" i="2"/>
  <c r="A67" i="2"/>
  <c r="A61" i="2"/>
  <c r="A55" i="2"/>
  <c r="A49" i="2"/>
  <c r="A43" i="2"/>
  <c r="A37" i="2"/>
  <c r="A31" i="2"/>
  <c r="A25" i="2"/>
  <c r="A18" i="2"/>
  <c r="P9" i="2"/>
  <c r="P6" i="2"/>
  <c r="W22" i="2"/>
  <c r="X6" i="2"/>
  <c r="W19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18" i="2"/>
  <c r="X18" i="2"/>
  <c r="P7" i="2"/>
  <c r="Y18" i="2"/>
  <c r="J18" i="1"/>
  <c r="K18" i="1"/>
</calcChain>
</file>

<file path=xl/comments1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3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5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7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9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Anotar cuántos grupos han aprobado esta pregunta o especificación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Anotar el número de grupos que No han aprobado esta pregunta o especificación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Se deberán anotar las propuestas y los votos obtenidos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11.xml><?xml version="1.0" encoding="utf-8"?>
<comments xmlns="http://schemas.openxmlformats.org/spreadsheetml/2006/main">
  <authors>
    <author>Solis Pablo LC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el número sin necesidad de cambios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el número definitivamente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Anotar el número de grupos que han aprobado el número con cambios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Anotar cuántos grupos han aprobado esta pregunta o especificación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Anotar el número de grupos que No han aprobado esta pregunta o especificación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Se deberán anotar las propuestas y los votos obtenidos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13.xml><?xml version="1.0" encoding="utf-8"?>
<comments xmlns="http://schemas.openxmlformats.org/spreadsheetml/2006/main">
  <authors>
    <author>Solis Pablo LC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Anotar cuántos grupos han aprobado esta pregunta o especificación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Anotar el número de grupos que No han aprobado esta pregunta o especificación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Aprobado o No Aprobado
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 xml:space="preserve">En caso de ser aprobado, favor de exponer las principales motivaciones en las observaciones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En caso de ser aprobado, favor de exponer las principales motivaciones en las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Solis Pablo LC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  <comment ref="P4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8" authorId="0">
      <text>
        <r>
          <rPr>
            <b/>
            <sz val="9"/>
            <color indexed="81"/>
            <rFont val="Tahoma"/>
            <family val="2"/>
          </rPr>
          <t>Indicar si pasa o no pasa a la reunión plenaria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Solis Pablo LC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presidente de la convención territorial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 de la convención territorial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 xml:space="preserve">En caso de ser aprobado, favor de exponer las principales motivaciones en las observaciones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En caso de ser aprobado, favor de exponer las principales motivaciones en las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Solis Pablo LC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presidente de la convención territorial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 de la convención territorial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</commentList>
</comments>
</file>

<file path=xl/comments17.xml><?xml version="1.0" encoding="utf-8"?>
<comments xmlns="http://schemas.openxmlformats.org/spreadsheetml/2006/main">
  <authors>
    <author>Solis Pablo LC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Nombre completo del presidente de la convención territorial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Nombre completo del secretario de la convención territorial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</commentList>
</comments>
</file>

<file path=xl/sharedStrings.xml><?xml version="1.0" encoding="utf-8"?>
<sst xmlns="http://schemas.openxmlformats.org/spreadsheetml/2006/main" count="738" uniqueCount="229">
  <si>
    <t>P.R.C. A.G.D.</t>
  </si>
  <si>
    <r>
      <t xml:space="preserve">11. Los amores del </t>
    </r>
    <r>
      <rPr>
        <i/>
        <sz val="11"/>
        <color theme="1"/>
        <rFont val="Calibri"/>
        <family val="2"/>
        <scheme val="minor"/>
      </rPr>
      <t>Regnum Christi</t>
    </r>
  </si>
  <si>
    <t>10. Caridad</t>
  </si>
  <si>
    <t>9. Espíritu de lucha</t>
  </si>
  <si>
    <t>8. Espíritu contemplativo y evangelizador</t>
  </si>
  <si>
    <t>7. La espiritualidad del Reino</t>
  </si>
  <si>
    <t>6. Espiritualidad seglar</t>
  </si>
  <si>
    <t>5. Cristocentrismo</t>
  </si>
  <si>
    <t>4. Fundamento de la espiritualidad</t>
  </si>
  <si>
    <t>3. Misión específica</t>
  </si>
  <si>
    <t>2. Fin general</t>
  </si>
  <si>
    <t>1. Identidad</t>
  </si>
  <si>
    <t>OBSERVACIONES</t>
  </si>
  <si>
    <t>RECOMENDACIÓN FINAL</t>
  </si>
  <si>
    <t>Suma total de votos</t>
  </si>
  <si>
    <t>ABSTENCIONES</t>
  </si>
  <si>
    <t>APROBADO CON CAMBIO</t>
  </si>
  <si>
    <t>NO APROBADO</t>
  </si>
  <si>
    <t>APROBADO</t>
  </si>
  <si>
    <t>TOTAL GRUPOS</t>
  </si>
  <si>
    <t>Número del Documento de trabajo</t>
  </si>
  <si>
    <t>RECOMENDACIONES GRUPOS DE REFLEXIÓN</t>
  </si>
  <si>
    <t>Capítulo 1: Identidad, fin y espiritualidad de los miembros de primer y segundo grado</t>
  </si>
  <si>
    <t>Firma del secretario:</t>
  </si>
  <si>
    <t>Secretario:</t>
  </si>
  <si>
    <t>Firma del moderador:</t>
  </si>
  <si>
    <t>Moderador:</t>
  </si>
  <si>
    <t>Número de delegados presentes:</t>
  </si>
  <si>
    <t xml:space="preserve">Número de participantes presentes: </t>
  </si>
  <si>
    <t>Mayoría Cualificada:</t>
  </si>
  <si>
    <t>Territorio:</t>
  </si>
  <si>
    <t xml:space="preserve"> Acta de la Reunión Plenaria - Convención Territorial</t>
  </si>
  <si>
    <t>Cap. 1 / Página 1</t>
  </si>
  <si>
    <t>Cap. 1 / Página 2</t>
  </si>
  <si>
    <t>Mayoría Absoluta:</t>
  </si>
  <si>
    <t>GRUPOS DE REFLEXIÓN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</si>
  <si>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</si>
  <si>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</si>
  <si>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</si>
  <si>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</si>
  <si>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</si>
  <si>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</si>
  <si>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</si>
  <si>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</si>
  <si>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</si>
  <si>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</si>
  <si>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T</t>
  </si>
  <si>
    <t>Votos válidos</t>
  </si>
  <si>
    <t>II. PROPUESTAS DE CAMBIO APROBADAS DE LOS GRUPOS</t>
  </si>
  <si>
    <t>III. VOTACIÓN DE PROPUESTAS DE CAMBIO PLENARIA</t>
  </si>
  <si>
    <t>12. Dimensiones de la misión en la vida de los miembros</t>
  </si>
  <si>
    <t>13. Los campos de acción apostólica</t>
  </si>
  <si>
    <t>14. Criterios de acción apostólica</t>
  </si>
  <si>
    <t>15. El ECYD</t>
  </si>
  <si>
    <t>16. Las redes</t>
  </si>
  <si>
    <t>17. Orientación de la vida espiritual</t>
  </si>
  <si>
    <t>18. La prácticas de vida espiritual de los miembros de primer grado</t>
  </si>
  <si>
    <t>19. Las prácticas de vida espiritual de los miembros de segundo grado</t>
  </si>
  <si>
    <t>20. La dirección espiritual</t>
  </si>
  <si>
    <t>21. Concepto de formación</t>
  </si>
  <si>
    <t>22. Medios de formación</t>
  </si>
  <si>
    <t>23. Capacitación</t>
  </si>
  <si>
    <t>24. Miembros</t>
  </si>
  <si>
    <t>25. Sacerdotes y seminaristas diocesanos</t>
  </si>
  <si>
    <t>26. Los colaboradores</t>
  </si>
  <si>
    <t>27. Los simpatizantes</t>
  </si>
  <si>
    <t>28. Requisitos para ser miembro</t>
  </si>
  <si>
    <t>29. Los compromisos de los miembros</t>
  </si>
  <si>
    <t>30. Respeto hacia los otros carismas en la Iglesia</t>
  </si>
  <si>
    <t>31. La decisión para incorporarse</t>
  </si>
  <si>
    <t>32. La admisión</t>
  </si>
  <si>
    <t>33. La incorporación y la renovación</t>
  </si>
  <si>
    <t>34. El abandono del Movimiento</t>
  </si>
  <si>
    <r>
      <t xml:space="preserve">35. Pérdida </t>
    </r>
    <r>
      <rPr>
        <i/>
        <sz val="11"/>
        <color theme="1"/>
        <rFont val="Calibri"/>
        <family val="2"/>
        <scheme val="minor"/>
      </rPr>
      <t>ipso facto</t>
    </r>
    <r>
      <rPr>
        <sz val="11"/>
        <color theme="1"/>
        <rFont val="Calibri"/>
        <family val="2"/>
        <scheme val="minor"/>
      </rPr>
      <t xml:space="preserve"> de la pertenencia</t>
    </r>
  </si>
  <si>
    <t>36. La expulsión y las causas</t>
  </si>
  <si>
    <t>37. Sobre la compensación económica</t>
  </si>
  <si>
    <t>38. Equipos</t>
  </si>
  <si>
    <t>39. Grupos</t>
  </si>
  <si>
    <t>40. Secciones</t>
  </si>
  <si>
    <t>41. El director de sección</t>
  </si>
  <si>
    <t>42. Los formadores</t>
  </si>
  <si>
    <t>Preguntas</t>
  </si>
  <si>
    <t>Votos Válidos</t>
  </si>
  <si>
    <t>5.A. ¿Algunas prácticas de piedad deben figurar entre los compromisos que se adquieren con la incorporación?</t>
  </si>
  <si>
    <t>5.B. En caso positivo ¿Cuáles?</t>
  </si>
  <si>
    <t>5.B.1</t>
  </si>
  <si>
    <t>5.B.2</t>
  </si>
  <si>
    <t>5.B.3</t>
  </si>
  <si>
    <t>5.B.4</t>
  </si>
  <si>
    <t>5.B.5</t>
  </si>
  <si>
    <t>5.B.6</t>
  </si>
  <si>
    <t>5.B.7</t>
  </si>
  <si>
    <t>5.B.8</t>
  </si>
  <si>
    <t>5.B.9</t>
  </si>
  <si>
    <t>5.B.10</t>
  </si>
  <si>
    <t>5.B.11</t>
  </si>
  <si>
    <t>5.B.12</t>
  </si>
  <si>
    <r>
      <t xml:space="preserve">6.A. Además de los equipos de señoras y señores, ¿podría haber equipos del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compuestos por matrimonios? (para las actividades propias de la vida de equipo en el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>)</t>
    </r>
  </si>
  <si>
    <t>6.B. En caso positivo ¿sería necesario establecer algunos criterios para este tipo de equipos? ¿Cuáles?</t>
  </si>
  <si>
    <t>6.B.1</t>
  </si>
  <si>
    <t>6.B.2</t>
  </si>
  <si>
    <t>6.B.3</t>
  </si>
  <si>
    <t>6.B.4</t>
  </si>
  <si>
    <t>6.B.5</t>
  </si>
  <si>
    <t>6.B.6</t>
  </si>
  <si>
    <t>6.B.7</t>
  </si>
  <si>
    <t>6.B.8</t>
  </si>
  <si>
    <t>6.B.9</t>
  </si>
  <si>
    <t>6.B.10</t>
  </si>
  <si>
    <t>6.B.11</t>
  </si>
  <si>
    <t>6.B.12</t>
  </si>
  <si>
    <t>I. VOTACIÓN DE RECOMENDACIONES PLENARIA</t>
  </si>
  <si>
    <t xml:space="preserve"> Acta de la Reflexión en Grupo - Convención Territorial</t>
  </si>
  <si>
    <t>Capítulo 7: Gobierno y lugar de los miembros de primero y segundo grado en la estructura canónica del Regnum Christi</t>
  </si>
  <si>
    <r>
      <t xml:space="preserve">7.A. Preguntas sobre la pertenencia al </t>
    </r>
    <r>
      <rPr>
        <b/>
        <i/>
        <sz val="11"/>
        <color theme="0"/>
        <rFont val="Calibri"/>
        <family val="2"/>
        <scheme val="minor"/>
      </rPr>
      <t>Regnum Christi</t>
    </r>
  </si>
  <si>
    <r>
      <t xml:space="preserve">7.A.1 ¿Concibo mi pertenencia al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como la de un "asociado"?</t>
    </r>
  </si>
  <si>
    <r>
      <t xml:space="preserve">7.A.2 ¿Concibo mi pertenencia al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como la de un "afiliado"?</t>
    </r>
  </si>
  <si>
    <t>7.B. Preguntas sobre el modo de asociarse de los miembros de primer y segundo grado</t>
  </si>
  <si>
    <t>¡Venga tu Reino!</t>
  </si>
  <si>
    <t>Presidente</t>
  </si>
  <si>
    <t>RECOMENDACIONES A LOS NÚMEROS</t>
  </si>
  <si>
    <t>Capítulo</t>
  </si>
  <si>
    <t>Número</t>
  </si>
  <si>
    <t>Recomendación final</t>
  </si>
  <si>
    <t>Observaciones</t>
  </si>
  <si>
    <t>Capítulo 2: Actividad apostólica</t>
  </si>
  <si>
    <t>Capítulo 3: Vida espiritual</t>
  </si>
  <si>
    <t>Capítulo 4: Formación</t>
  </si>
  <si>
    <t>Capítulo 5: Miembros, incorporacion y salida</t>
  </si>
  <si>
    <t>Capítulo 6: Estructura</t>
  </si>
  <si>
    <t>RECOMENDACIONES A LAS PREGUNTAS</t>
  </si>
  <si>
    <t>Pregunta</t>
  </si>
  <si>
    <r>
      <t xml:space="preserve">A. Preguntas sobre la pertenencia al </t>
    </r>
    <r>
      <rPr>
        <b/>
        <i/>
        <sz val="11"/>
        <color theme="0"/>
        <rFont val="Calibri"/>
        <family val="2"/>
        <scheme val="minor"/>
      </rPr>
      <t>Regnum Christi</t>
    </r>
  </si>
  <si>
    <t>B. Preguntas sobre el modo de asociarse de los miembros de primer y segundo grado</t>
  </si>
  <si>
    <t>PROPUESTAS DE CAMBIO A LOS NÚMEROS</t>
  </si>
  <si>
    <t>Propuesta de cambio</t>
  </si>
  <si>
    <t>PROPUESTAS GENERALES DE CAMBIO</t>
  </si>
  <si>
    <t>5.B. En caso positivo ¿cuáles prácticas de piedad?</t>
  </si>
  <si>
    <t>6.A. Además de los equipos de señoras y señores, ¿podría haber equipos del Regnum Christi compuestos por matrimonios? (para las actividades propias de la vida de equipo en el Regnum Christi)</t>
  </si>
  <si>
    <t>Cap. 5 / Página 1</t>
  </si>
  <si>
    <t>Cap. 5 / Página 2</t>
  </si>
  <si>
    <t>Capítulo 5: Miembros, incorporación y salida.</t>
  </si>
  <si>
    <t>Cap. 4 / Página 2</t>
  </si>
  <si>
    <t>Cap. 4 / Página 1</t>
  </si>
  <si>
    <t>Cap. 3 / Página 2</t>
  </si>
  <si>
    <t>Cap. 3 / Página 1</t>
  </si>
  <si>
    <t>Cap. 2 / Página 2</t>
  </si>
  <si>
    <t>Cap. 2 / Página 1</t>
  </si>
  <si>
    <t>Cap. 6 / Página 1</t>
  </si>
  <si>
    <t>Cap. 6 / Página 2</t>
  </si>
  <si>
    <t>G11</t>
  </si>
  <si>
    <t>G12</t>
  </si>
  <si>
    <t>RECOMENDACIÓN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</si>
  <si>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</si>
  <si>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</si>
  <si>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</si>
  <si>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</si>
  <si>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</si>
  <si>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</si>
  <si>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</si>
  <si>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</si>
  <si>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</si>
  <si>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</si>
  <si>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</si>
  <si>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</si>
  <si>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</si>
  <si>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</si>
  <si>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</si>
  <si>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</si>
  <si>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</si>
  <si>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</si>
  <si>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</si>
  <si>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</si>
  <si>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Propuestas Generales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</si>
  <si>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</si>
  <si>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</si>
  <si>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</si>
  <si>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</si>
  <si>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</si>
  <si>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</si>
  <si>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</si>
  <si>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</si>
  <si>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</si>
  <si>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</si>
  <si>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 PROPUESTAS DE LOS GRUPOS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</si>
  <si>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</si>
  <si>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</si>
  <si>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</si>
  <si>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</si>
  <si>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</si>
  <si>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</si>
  <si>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</si>
  <si>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</si>
  <si>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</si>
  <si>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</si>
  <si>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</si>
  <si>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</si>
  <si>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</si>
  <si>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</si>
  <si>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</si>
  <si>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</si>
  <si>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</si>
  <si>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</si>
  <si>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</si>
  <si>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</si>
  <si>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III. VOTACIÓN DE PROPUESTAS GENERALES PLENARIA</t>
  </si>
  <si>
    <t>9. OTRAS PROPUESTAS EN LA PLENARIA</t>
  </si>
  <si>
    <t xml:space="preserve">Cap. 7 </t>
  </si>
  <si>
    <t xml:space="preserve">Apartado 8 </t>
  </si>
  <si>
    <t>Escribir sólo en los campos azules, naranjas o blancos</t>
  </si>
  <si>
    <t>Fecha:</t>
  </si>
  <si>
    <t>Firma del presidente de la convención territorial</t>
  </si>
  <si>
    <t>Firma del secreatario de la convención territorial</t>
  </si>
  <si>
    <t>IMPORTANTE: Rellenar el reporte e imprimir para firma. Esta será el acta oficial de la convención territorial.</t>
  </si>
  <si>
    <t>IMPORTANTE: Verificar que el reporte sea correcto e imprimir para firma. Esta será el acta oficial de la convención territorial.</t>
  </si>
  <si>
    <t>LISTA DE DELEGADOS PARA LA CONVENCIÓN INTERNACIONAL</t>
  </si>
  <si>
    <t>Nombre completo del delegado</t>
  </si>
  <si>
    <t>Número de votos</t>
  </si>
  <si>
    <t>País de origen</t>
  </si>
  <si>
    <t>Localidad a la que pertenece</t>
  </si>
  <si>
    <t xml:space="preserve"> ACTA FINAL - Convención Territorial</t>
  </si>
  <si>
    <t>ACTA FINAL - Convención Territorial</t>
  </si>
  <si>
    <t>G13</t>
  </si>
  <si>
    <t>7.B.1 En el caso de ser asociados, ¿los miembros de primer y segundo grado se asocian primero entre sí, creando así un grupo con sus propias estructuras?</t>
  </si>
  <si>
    <t xml:space="preserve">7.B.2 En el caso de ser asociados, ¿los miembros de primer y segundo grado se asocian como individuos directamente al conjunto del Regnum Christi? </t>
  </si>
  <si>
    <t xml:space="preserve">Si no se votan las especificaciones siguientes se puede borrar la fórmula de las celdas C62 a C73 con la Recomendación Final para que no aparezca el texto "No Aprobado" en el acta </t>
  </si>
  <si>
    <t xml:space="preserve">Si no se votan las especificaciones siguientes se puede borrar la fórmula de las celdas C76 a C87 con la Recomendación Final para que no aparezca el texto "No Aprobado" en el acta </t>
  </si>
  <si>
    <r>
      <t xml:space="preserve">Si no se votan las especificaciones siguientes se puede borrar la fórmula de las celdas L27 a L38 con la </t>
    </r>
    <r>
      <rPr>
        <b/>
        <sz val="11"/>
        <color rgb="FFFFFF00"/>
        <rFont val="Calibri"/>
        <family val="2"/>
        <scheme val="minor"/>
      </rPr>
      <t>Recomendación Final</t>
    </r>
    <r>
      <rPr>
        <b/>
        <i/>
        <sz val="11"/>
        <color rgb="FFFFFF00"/>
        <rFont val="Calibri"/>
        <family val="2"/>
        <scheme val="minor"/>
      </rPr>
      <t xml:space="preserve"> para que no aparezca el texto "No Aprobado" en el acta</t>
    </r>
  </si>
  <si>
    <r>
      <t xml:space="preserve">Si no se votan las especificaciones siguientes se puede borrar la fórmula de las celdas L26 a L37 con la </t>
    </r>
    <r>
      <rPr>
        <b/>
        <sz val="11"/>
        <color rgb="FFFFFF00"/>
        <rFont val="Calibri"/>
        <family val="2"/>
        <scheme val="minor"/>
      </rPr>
      <t>Recomendación Final</t>
    </r>
    <r>
      <rPr>
        <b/>
        <i/>
        <sz val="11"/>
        <color rgb="FFFFFF00"/>
        <rFont val="Calibri"/>
        <family val="2"/>
        <scheme val="minor"/>
      </rPr>
      <t xml:space="preserve"> para que no aparezca el texto "No Aprobado" en el acta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</si>
</sst>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" fillId="2" borderId="0" xfId="0" applyFont="1" applyFill="1"/>
    <xf numFmtId="1" fontId="0" fillId="2" borderId="4" xfId="0" applyNumberFormat="1" applyFill="1" applyBorder="1" applyAlignment="1">
      <alignment horizontal="center"/>
    </xf>
    <xf numFmtId="0" fontId="2" fillId="2" borderId="0" xfId="0" applyFont="1" applyFill="1"/>
    <xf numFmtId="0" fontId="0" fillId="8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wrapText="1"/>
    </xf>
    <xf numFmtId="0" fontId="14" fillId="9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2" borderId="0" xfId="0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164" fontId="3" fillId="2" borderId="0" xfId="0" applyNumberFormat="1" applyFont="1" applyFill="1"/>
    <xf numFmtId="1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" fontId="1" fillId="14" borderId="4" xfId="0" applyNumberFormat="1" applyFont="1" applyFill="1" applyBorder="1" applyAlignment="1">
      <alignment horizontal="center"/>
    </xf>
    <xf numFmtId="0" fontId="22" fillId="14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0" fillId="12" borderId="3" xfId="0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 wrapText="1"/>
    </xf>
    <xf numFmtId="0" fontId="0" fillId="14" borderId="4" xfId="0" applyFill="1" applyBorder="1" applyAlignment="1">
      <alignment horizontal="center" vertical="center"/>
    </xf>
    <xf numFmtId="0" fontId="0" fillId="6" borderId="3" xfId="0" applyFill="1" applyBorder="1"/>
    <xf numFmtId="0" fontId="0" fillId="14" borderId="2" xfId="0" applyFill="1" applyBorder="1"/>
    <xf numFmtId="0" fontId="4" fillId="14" borderId="2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vertical="center" wrapText="1"/>
    </xf>
    <xf numFmtId="0" fontId="0" fillId="6" borderId="4" xfId="0" applyFill="1" applyBorder="1"/>
    <xf numFmtId="0" fontId="0" fillId="14" borderId="4" xfId="0" applyFill="1" applyBorder="1"/>
    <xf numFmtId="0" fontId="4" fillId="6" borderId="4" xfId="0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14" borderId="3" xfId="0" applyFill="1" applyBorder="1"/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3" fillId="10" borderId="0" xfId="0" applyFont="1" applyFill="1" applyAlignment="1">
      <alignment horizontal="right"/>
    </xf>
    <xf numFmtId="0" fontId="0" fillId="2" borderId="16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8" fillId="2" borderId="0" xfId="0" applyFont="1" applyFill="1" applyAlignment="1"/>
    <xf numFmtId="0" fontId="1" fillId="14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8" fillId="2" borderId="0" xfId="0" applyFont="1" applyFill="1"/>
    <xf numFmtId="0" fontId="15" fillId="8" borderId="4" xfId="0" applyFont="1" applyFill="1" applyBorder="1" applyAlignment="1">
      <alignment horizontal="left" vertical="center" wrapText="1"/>
    </xf>
    <xf numFmtId="0" fontId="15" fillId="1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17" fillId="11" borderId="4" xfId="0" applyFont="1" applyFill="1" applyBorder="1" applyAlignment="1">
      <alignment horizontal="left" vertical="center" wrapText="1"/>
    </xf>
    <xf numFmtId="0" fontId="15" fillId="13" borderId="4" xfId="0" applyFont="1" applyFill="1" applyBorder="1" applyAlignment="1">
      <alignment horizontal="left" vertical="center" wrapText="1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29" xfId="0" applyFill="1" applyBorder="1" applyAlignment="1"/>
    <xf numFmtId="0" fontId="19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8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/>
    <xf numFmtId="0" fontId="4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2" borderId="0" xfId="0" applyFill="1" applyBorder="1" applyAlignment="1"/>
    <xf numFmtId="0" fontId="0" fillId="2" borderId="0" xfId="0" applyFill="1" applyBorder="1"/>
    <xf numFmtId="0" fontId="6" fillId="5" borderId="6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" fontId="1" fillId="14" borderId="4" xfId="0" applyNumberFormat="1" applyFont="1" applyFill="1" applyBorder="1" applyAlignment="1">
      <alignment horizontal="center"/>
    </xf>
    <xf numFmtId="0" fontId="22" fillId="14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right"/>
    </xf>
    <xf numFmtId="0" fontId="3" fillId="10" borderId="29" xfId="0" applyFont="1" applyFill="1" applyBorder="1"/>
    <xf numFmtId="0" fontId="1" fillId="10" borderId="30" xfId="0" applyFont="1" applyFill="1" applyBorder="1" applyAlignment="1">
      <alignment horizontal="right"/>
    </xf>
    <xf numFmtId="0" fontId="3" fillId="10" borderId="7" xfId="0" applyFont="1" applyFill="1" applyBorder="1"/>
    <xf numFmtId="0" fontId="1" fillId="10" borderId="31" xfId="0" applyFont="1" applyFill="1" applyBorder="1" applyAlignment="1">
      <alignment horizontal="right"/>
    </xf>
    <xf numFmtId="0" fontId="3" fillId="10" borderId="3" xfId="0" applyFont="1" applyFill="1" applyBorder="1"/>
    <xf numFmtId="0" fontId="1" fillId="10" borderId="1" xfId="0" applyFont="1" applyFill="1" applyBorder="1" applyAlignment="1">
      <alignment horizontal="right"/>
    </xf>
    <xf numFmtId="0" fontId="3" fillId="10" borderId="0" xfId="0" applyFont="1" applyFill="1"/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/>
    <xf numFmtId="0" fontId="0" fillId="2" borderId="4" xfId="0" applyFill="1" applyBorder="1" applyAlignment="1">
      <alignment horizontal="left"/>
    </xf>
    <xf numFmtId="0" fontId="1" fillId="10" borderId="4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5" borderId="0" xfId="0" applyFill="1"/>
    <xf numFmtId="0" fontId="23" fillId="15" borderId="0" xfId="0" applyFont="1" applyFill="1"/>
    <xf numFmtId="0" fontId="0" fillId="2" borderId="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/>
    <xf numFmtId="0" fontId="1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24" fillId="6" borderId="4" xfId="0" applyFont="1" applyFill="1" applyBorder="1"/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9" fillId="10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10" borderId="4" xfId="0" applyFont="1" applyFill="1" applyBorder="1" applyAlignment="1">
      <alignment horizontal="right" vertical="center"/>
    </xf>
    <xf numFmtId="0" fontId="0" fillId="12" borderId="3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8" borderId="3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/>
    </xf>
    <xf numFmtId="0" fontId="3" fillId="14" borderId="2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0" fillId="12" borderId="4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7" borderId="4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9" fillId="10" borderId="34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10" borderId="6" xfId="0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</cellXfs>
  <cellStyles count="18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Normal" xfId="0" builtinId="0"/>
    <cellStyle name="Normal 2" xfId="1"/>
  </cellStyles>
  <dxfs count="1207"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FFEAA7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7" workbookViewId="0">
      <selection activeCell="M18" sqref="M18:U28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1.85546875" style="1" customWidth="1"/>
    <col min="10" max="10" width="10.42578125" style="1" hidden="1" customWidth="1"/>
    <col min="11" max="11" width="9.140625" style="1" customWidth="1"/>
    <col min="12" max="12" width="18.140625" style="1" customWidth="1"/>
    <col min="13" max="21" width="8.85546875" style="1"/>
    <col min="22" max="22" width="6.140625" style="10" hidden="1" customWidth="1"/>
    <col min="23" max="16384" width="8.85546875" style="1"/>
  </cols>
  <sheetData>
    <row r="1" spans="1:22" x14ac:dyDescent="0.25">
      <c r="A1" s="12" t="s">
        <v>32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1"/>
      <c r="M6" s="182" t="s">
        <v>29</v>
      </c>
      <c r="N6" s="55">
        <f>F8/3*2</f>
        <v>0</v>
      </c>
      <c r="O6" s="40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3"/>
      <c r="M7" s="184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22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11</v>
      </c>
      <c r="B18" s="45"/>
      <c r="C18" s="45"/>
      <c r="D18" s="45"/>
      <c r="E18" s="58">
        <f>SUM(B18:D18)</f>
        <v>0</v>
      </c>
      <c r="F18" s="44"/>
      <c r="G18" s="44"/>
      <c r="H18" s="44"/>
      <c r="I18" s="44"/>
      <c r="J18" s="4">
        <f>SUM(F18:I18)</f>
        <v>0</v>
      </c>
      <c r="K18" s="51">
        <f t="shared" ref="K18:K28" si="0">SUM(F18:H18)</f>
        <v>0</v>
      </c>
      <c r="L18" s="3" t="str">
        <f t="shared" ref="L18:L28" si="1"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10</v>
      </c>
      <c r="B19" s="43"/>
      <c r="C19" s="43"/>
      <c r="D19" s="43"/>
      <c r="E19" s="65">
        <f t="shared" ref="E19:E28" si="2">SUM(B19:D19)</f>
        <v>0</v>
      </c>
      <c r="F19" s="13"/>
      <c r="G19" s="13"/>
      <c r="H19" s="13"/>
      <c r="I19" s="13"/>
      <c r="J19" s="4">
        <f t="shared" ref="J19:J28" si="3">SUM(F19:I19)</f>
        <v>0</v>
      </c>
      <c r="K19" s="66">
        <f t="shared" si="0"/>
        <v>0</v>
      </c>
      <c r="L19" s="3" t="str">
        <f t="shared" si="1"/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28" si="4">IF(L19&lt;&gt;"Aprobado",1,0)</f>
        <v>0</v>
      </c>
    </row>
    <row r="20" spans="1:22" ht="30" customHeight="1" x14ac:dyDescent="0.25">
      <c r="A20" s="14" t="s">
        <v>9</v>
      </c>
      <c r="B20" s="45"/>
      <c r="C20" s="45"/>
      <c r="D20" s="45"/>
      <c r="E20" s="58">
        <f t="shared" si="2"/>
        <v>0</v>
      </c>
      <c r="F20" s="44"/>
      <c r="G20" s="44"/>
      <c r="H20" s="44"/>
      <c r="I20" s="44"/>
      <c r="J20" s="4">
        <f t="shared" si="3"/>
        <v>0</v>
      </c>
      <c r="K20" s="51">
        <f t="shared" si="0"/>
        <v>0</v>
      </c>
      <c r="L20" s="3" t="str">
        <f t="shared" si="1"/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4"/>
        <v>0</v>
      </c>
    </row>
    <row r="21" spans="1:22" ht="30" customHeight="1" x14ac:dyDescent="0.25">
      <c r="A21" s="14" t="s">
        <v>8</v>
      </c>
      <c r="B21" s="43"/>
      <c r="C21" s="43"/>
      <c r="D21" s="43"/>
      <c r="E21" s="65">
        <f t="shared" si="2"/>
        <v>0</v>
      </c>
      <c r="F21" s="13"/>
      <c r="G21" s="13"/>
      <c r="H21" s="13"/>
      <c r="I21" s="13"/>
      <c r="J21" s="4">
        <f t="shared" si="3"/>
        <v>0</v>
      </c>
      <c r="K21" s="66">
        <f t="shared" si="0"/>
        <v>0</v>
      </c>
      <c r="L21" s="3" t="str">
        <f t="shared" si="1"/>
        <v>Aprobado</v>
      </c>
      <c r="M21" s="243"/>
      <c r="N21" s="244"/>
      <c r="O21" s="244"/>
      <c r="P21" s="244"/>
      <c r="Q21" s="244"/>
      <c r="R21" s="244"/>
      <c r="S21" s="244"/>
      <c r="T21" s="244"/>
      <c r="U21" s="245"/>
      <c r="V21" s="10">
        <f t="shared" si="4"/>
        <v>0</v>
      </c>
    </row>
    <row r="22" spans="1:22" ht="30" customHeight="1" x14ac:dyDescent="0.25">
      <c r="A22" s="14" t="s">
        <v>7</v>
      </c>
      <c r="B22" s="45"/>
      <c r="C22" s="45"/>
      <c r="D22" s="45"/>
      <c r="E22" s="58">
        <f t="shared" si="2"/>
        <v>0</v>
      </c>
      <c r="F22" s="44"/>
      <c r="G22" s="44"/>
      <c r="H22" s="44"/>
      <c r="I22" s="44"/>
      <c r="J22" s="4">
        <f t="shared" si="3"/>
        <v>0</v>
      </c>
      <c r="K22" s="51">
        <f t="shared" si="0"/>
        <v>0</v>
      </c>
      <c r="L22" s="3" t="str">
        <f t="shared" si="1"/>
        <v>Aprobado</v>
      </c>
      <c r="M22" s="236"/>
      <c r="N22" s="237"/>
      <c r="O22" s="237"/>
      <c r="P22" s="237"/>
      <c r="Q22" s="237"/>
      <c r="R22" s="237"/>
      <c r="S22" s="237"/>
      <c r="T22" s="237"/>
      <c r="U22" s="238"/>
      <c r="V22" s="10">
        <f t="shared" si="4"/>
        <v>0</v>
      </c>
    </row>
    <row r="23" spans="1:22" ht="30" customHeight="1" x14ac:dyDescent="0.25">
      <c r="A23" s="14" t="s">
        <v>6</v>
      </c>
      <c r="B23" s="43"/>
      <c r="C23" s="43"/>
      <c r="D23" s="43"/>
      <c r="E23" s="65">
        <f t="shared" si="2"/>
        <v>0</v>
      </c>
      <c r="F23" s="13"/>
      <c r="G23" s="13"/>
      <c r="H23" s="13"/>
      <c r="I23" s="13"/>
      <c r="J23" s="4">
        <f t="shared" si="3"/>
        <v>0</v>
      </c>
      <c r="K23" s="66">
        <f t="shared" si="0"/>
        <v>0</v>
      </c>
      <c r="L23" s="3" t="str">
        <f t="shared" si="1"/>
        <v>Aprobado</v>
      </c>
      <c r="M23" s="243"/>
      <c r="N23" s="244"/>
      <c r="O23" s="244"/>
      <c r="P23" s="244"/>
      <c r="Q23" s="244"/>
      <c r="R23" s="244"/>
      <c r="S23" s="244"/>
      <c r="T23" s="244"/>
      <c r="U23" s="245"/>
      <c r="V23" s="10">
        <f t="shared" si="4"/>
        <v>0</v>
      </c>
    </row>
    <row r="24" spans="1:22" ht="30" customHeight="1" x14ac:dyDescent="0.25">
      <c r="A24" s="14" t="s">
        <v>5</v>
      </c>
      <c r="B24" s="45"/>
      <c r="C24" s="45"/>
      <c r="D24" s="45"/>
      <c r="E24" s="58">
        <f t="shared" si="2"/>
        <v>0</v>
      </c>
      <c r="F24" s="44"/>
      <c r="G24" s="44"/>
      <c r="H24" s="44"/>
      <c r="I24" s="44"/>
      <c r="J24" s="4">
        <f t="shared" si="3"/>
        <v>0</v>
      </c>
      <c r="K24" s="51">
        <f t="shared" si="0"/>
        <v>0</v>
      </c>
      <c r="L24" s="3" t="str">
        <f t="shared" si="1"/>
        <v>Aprobado</v>
      </c>
      <c r="M24" s="236"/>
      <c r="N24" s="237"/>
      <c r="O24" s="237"/>
      <c r="P24" s="237"/>
      <c r="Q24" s="237"/>
      <c r="R24" s="237"/>
      <c r="S24" s="237"/>
      <c r="T24" s="237"/>
      <c r="U24" s="238"/>
      <c r="V24" s="10">
        <f t="shared" si="4"/>
        <v>0</v>
      </c>
    </row>
    <row r="25" spans="1:22" ht="30" customHeight="1" x14ac:dyDescent="0.25">
      <c r="A25" s="14" t="s">
        <v>4</v>
      </c>
      <c r="B25" s="43"/>
      <c r="C25" s="43"/>
      <c r="D25" s="43"/>
      <c r="E25" s="65">
        <f t="shared" si="2"/>
        <v>0</v>
      </c>
      <c r="F25" s="13"/>
      <c r="G25" s="13"/>
      <c r="H25" s="13"/>
      <c r="I25" s="13"/>
      <c r="J25" s="4">
        <f t="shared" si="3"/>
        <v>0</v>
      </c>
      <c r="K25" s="66">
        <f t="shared" si="0"/>
        <v>0</v>
      </c>
      <c r="L25" s="3" t="str">
        <f t="shared" si="1"/>
        <v>Aprobado</v>
      </c>
      <c r="M25" s="243"/>
      <c r="N25" s="244"/>
      <c r="O25" s="244"/>
      <c r="P25" s="244"/>
      <c r="Q25" s="244"/>
      <c r="R25" s="244"/>
      <c r="S25" s="244"/>
      <c r="T25" s="244"/>
      <c r="U25" s="245"/>
      <c r="V25" s="10">
        <f t="shared" si="4"/>
        <v>0</v>
      </c>
    </row>
    <row r="26" spans="1:22" ht="30" customHeight="1" x14ac:dyDescent="0.25">
      <c r="A26" s="14" t="s">
        <v>3</v>
      </c>
      <c r="B26" s="45"/>
      <c r="C26" s="45"/>
      <c r="D26" s="45"/>
      <c r="E26" s="58">
        <f t="shared" si="2"/>
        <v>0</v>
      </c>
      <c r="F26" s="44"/>
      <c r="G26" s="44"/>
      <c r="H26" s="44"/>
      <c r="I26" s="44"/>
      <c r="J26" s="4">
        <f t="shared" si="3"/>
        <v>0</v>
      </c>
      <c r="K26" s="51">
        <f t="shared" si="0"/>
        <v>0</v>
      </c>
      <c r="L26" s="3" t="str">
        <f t="shared" si="1"/>
        <v>Aprobado</v>
      </c>
      <c r="M26" s="236"/>
      <c r="N26" s="237"/>
      <c r="O26" s="237"/>
      <c r="P26" s="237"/>
      <c r="Q26" s="237"/>
      <c r="R26" s="237"/>
      <c r="S26" s="237"/>
      <c r="T26" s="237"/>
      <c r="U26" s="238"/>
      <c r="V26" s="10">
        <f t="shared" si="4"/>
        <v>0</v>
      </c>
    </row>
    <row r="27" spans="1:22" ht="30" customHeight="1" x14ac:dyDescent="0.25">
      <c r="A27" s="14" t="s">
        <v>2</v>
      </c>
      <c r="B27" s="43"/>
      <c r="C27" s="43"/>
      <c r="D27" s="43"/>
      <c r="E27" s="65">
        <f t="shared" si="2"/>
        <v>0</v>
      </c>
      <c r="F27" s="13"/>
      <c r="G27" s="13"/>
      <c r="H27" s="13"/>
      <c r="I27" s="13"/>
      <c r="J27" s="4">
        <f t="shared" si="3"/>
        <v>0</v>
      </c>
      <c r="K27" s="66">
        <f t="shared" si="0"/>
        <v>0</v>
      </c>
      <c r="L27" s="3" t="str">
        <f t="shared" si="1"/>
        <v>Aprobado</v>
      </c>
      <c r="M27" s="243"/>
      <c r="N27" s="244"/>
      <c r="O27" s="244"/>
      <c r="P27" s="244"/>
      <c r="Q27" s="244"/>
      <c r="R27" s="244"/>
      <c r="S27" s="244"/>
      <c r="T27" s="244"/>
      <c r="U27" s="245"/>
      <c r="V27" s="10">
        <f t="shared" si="4"/>
        <v>0</v>
      </c>
    </row>
    <row r="28" spans="1:22" ht="30" customHeight="1" x14ac:dyDescent="0.25">
      <c r="A28" s="14" t="s">
        <v>1</v>
      </c>
      <c r="B28" s="45"/>
      <c r="C28" s="45"/>
      <c r="D28" s="45"/>
      <c r="E28" s="58">
        <f t="shared" si="2"/>
        <v>0</v>
      </c>
      <c r="F28" s="44"/>
      <c r="G28" s="44"/>
      <c r="H28" s="44"/>
      <c r="I28" s="44"/>
      <c r="J28" s="4">
        <f t="shared" si="3"/>
        <v>0</v>
      </c>
      <c r="K28" s="51">
        <f t="shared" si="0"/>
        <v>0</v>
      </c>
      <c r="L28" s="3" t="str">
        <f t="shared" si="1"/>
        <v>Aprobado</v>
      </c>
      <c r="M28" s="236"/>
      <c r="N28" s="237"/>
      <c r="O28" s="237"/>
      <c r="P28" s="237"/>
      <c r="Q28" s="237"/>
      <c r="R28" s="237"/>
      <c r="S28" s="237"/>
      <c r="T28" s="237"/>
      <c r="U28" s="238"/>
      <c r="V28" s="10">
        <f t="shared" si="4"/>
        <v>0</v>
      </c>
    </row>
    <row r="31" spans="1:22" ht="15.75" x14ac:dyDescent="0.25">
      <c r="A31" s="239" t="s">
        <v>0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</row>
    <row r="32" spans="1:22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</sheetData>
  <mergeCells count="25">
    <mergeCell ref="M28:U28"/>
    <mergeCell ref="A31:U31"/>
    <mergeCell ref="B16:E16"/>
    <mergeCell ref="M21:U21"/>
    <mergeCell ref="M22:U22"/>
    <mergeCell ref="M23:U23"/>
    <mergeCell ref="M24:U24"/>
    <mergeCell ref="M25:U25"/>
    <mergeCell ref="M26:U26"/>
    <mergeCell ref="M17:U17"/>
    <mergeCell ref="M18:U18"/>
    <mergeCell ref="M19:U19"/>
    <mergeCell ref="M20:U20"/>
    <mergeCell ref="M27:U27"/>
    <mergeCell ref="A2:U2"/>
    <mergeCell ref="A4:U4"/>
    <mergeCell ref="A14:U14"/>
    <mergeCell ref="F16:I16"/>
    <mergeCell ref="N9:U10"/>
    <mergeCell ref="L9:M10"/>
    <mergeCell ref="N11:U12"/>
    <mergeCell ref="L11:M12"/>
    <mergeCell ref="F6:I6"/>
    <mergeCell ref="F9:I9"/>
    <mergeCell ref="F10:I10"/>
  </mergeCells>
  <conditionalFormatting sqref="K18">
    <cfRule type="expression" dxfId="1206" priority="48">
      <formula>J18&lt;&gt;$F$8</formula>
    </cfRule>
  </conditionalFormatting>
  <conditionalFormatting sqref="A18">
    <cfRule type="expression" dxfId="1205" priority="47">
      <formula>J18&lt;&gt;$F$8</formula>
    </cfRule>
  </conditionalFormatting>
  <conditionalFormatting sqref="A19:A28">
    <cfRule type="expression" dxfId="1204" priority="46">
      <formula>J19&lt;&gt;$F$8</formula>
    </cfRule>
  </conditionalFormatting>
  <conditionalFormatting sqref="L18">
    <cfRule type="beginsWith" dxfId="1203" priority="51" operator="beginsWith" text="No Aprobado">
      <formula>LEFT(L18,LEN("No Aprobado"))="No Aprobado"</formula>
    </cfRule>
    <cfRule type="endsWith" dxfId="1202" priority="52" operator="endsWith" text="Aprobado">
      <formula>RIGHT(L18,LEN("Aprobado"))="Aprobado"</formula>
    </cfRule>
    <cfRule type="beginsWith" dxfId="1201" priority="53" operator="beginsWith" text="Aprobado con cambio">
      <formula>LEFT(L18,LEN("Aprobado con cambio"))="Aprobado con cambio"</formula>
    </cfRule>
  </conditionalFormatting>
  <conditionalFormatting sqref="K19">
    <cfRule type="expression" dxfId="1200" priority="42">
      <formula>J19&lt;&gt;$F$8</formula>
    </cfRule>
  </conditionalFormatting>
  <conditionalFormatting sqref="L19">
    <cfRule type="beginsWith" dxfId="1199" priority="43" operator="beginsWith" text="No Aprobado">
      <formula>LEFT(L19,LEN("No Aprobado"))="No Aprobado"</formula>
    </cfRule>
    <cfRule type="endsWith" dxfId="1198" priority="44" operator="endsWith" text="Aprobado">
      <formula>RIGHT(L19,LEN("Aprobado"))="Aprobado"</formula>
    </cfRule>
    <cfRule type="beginsWith" dxfId="1197" priority="45" operator="beginsWith" text="Aprobado con cambio">
      <formula>LEFT(L19,LEN("Aprobado con cambio"))="Aprobado con cambio"</formula>
    </cfRule>
  </conditionalFormatting>
  <conditionalFormatting sqref="L20">
    <cfRule type="beginsWith" dxfId="1196" priority="39" operator="beginsWith" text="No Aprobado">
      <formula>LEFT(L20,LEN("No Aprobado"))="No Aprobado"</formula>
    </cfRule>
    <cfRule type="endsWith" dxfId="1195" priority="40" operator="endsWith" text="Aprobado">
      <formula>RIGHT(L20,LEN("Aprobado"))="Aprobado"</formula>
    </cfRule>
    <cfRule type="beginsWith" dxfId="1194" priority="41" operator="beginsWith" text="Aprobado con cambio">
      <formula>LEFT(L20,LEN("Aprobado con cambio"))="Aprobado con cambio"</formula>
    </cfRule>
  </conditionalFormatting>
  <conditionalFormatting sqref="K21">
    <cfRule type="expression" dxfId="1193" priority="34">
      <formula>J21&lt;&gt;$F$8</formula>
    </cfRule>
  </conditionalFormatting>
  <conditionalFormatting sqref="L21">
    <cfRule type="beginsWith" dxfId="1192" priority="35" operator="beginsWith" text="No Aprobado">
      <formula>LEFT(L21,LEN("No Aprobado"))="No Aprobado"</formula>
    </cfRule>
    <cfRule type="endsWith" dxfId="1191" priority="36" operator="endsWith" text="Aprobado">
      <formula>RIGHT(L21,LEN("Aprobado"))="Aprobado"</formula>
    </cfRule>
    <cfRule type="beginsWith" dxfId="1190" priority="37" operator="beginsWith" text="Aprobado con cambio">
      <formula>LEFT(L21,LEN("Aprobado con cambio"))="Aprobado con cambio"</formula>
    </cfRule>
  </conditionalFormatting>
  <conditionalFormatting sqref="K23">
    <cfRule type="expression" dxfId="1189" priority="26">
      <formula>J23&lt;&gt;$F$8</formula>
    </cfRule>
  </conditionalFormatting>
  <conditionalFormatting sqref="L22">
    <cfRule type="beginsWith" dxfId="1188" priority="31" operator="beginsWith" text="No Aprobado">
      <formula>LEFT(L22,LEN("No Aprobado"))="No Aprobado"</formula>
    </cfRule>
    <cfRule type="endsWith" dxfId="1187" priority="32" operator="endsWith" text="Aprobado">
      <formula>RIGHT(L22,LEN("Aprobado"))="Aprobado"</formula>
    </cfRule>
    <cfRule type="beginsWith" dxfId="1186" priority="33" operator="beginsWith" text="Aprobado con cambio">
      <formula>LEFT(L22,LEN("Aprobado con cambio"))="Aprobado con cambio"</formula>
    </cfRule>
  </conditionalFormatting>
  <conditionalFormatting sqref="L23">
    <cfRule type="beginsWith" dxfId="1185" priority="27" operator="beginsWith" text="No Aprobado">
      <formula>LEFT(L23,LEN("No Aprobado"))="No Aprobado"</formula>
    </cfRule>
    <cfRule type="endsWith" dxfId="1184" priority="28" operator="endsWith" text="Aprobado">
      <formula>RIGHT(L23,LEN("Aprobado"))="Aprobado"</formula>
    </cfRule>
    <cfRule type="beginsWith" dxfId="1183" priority="29" operator="beginsWith" text="Aprobado con cambio">
      <formula>LEFT(L23,LEN("Aprobado con cambio"))="Aprobado con cambio"</formula>
    </cfRule>
  </conditionalFormatting>
  <conditionalFormatting sqref="L24">
    <cfRule type="beginsWith" dxfId="1182" priority="23" operator="beginsWith" text="No Aprobado">
      <formula>LEFT(L24,LEN("No Aprobado"))="No Aprobado"</formula>
    </cfRule>
    <cfRule type="endsWith" dxfId="1181" priority="24" operator="endsWith" text="Aprobado">
      <formula>RIGHT(L24,LEN("Aprobado"))="Aprobado"</formula>
    </cfRule>
    <cfRule type="beginsWith" dxfId="1180" priority="25" operator="beginsWith" text="Aprobado con cambio">
      <formula>LEFT(L24,LEN("Aprobado con cambio"))="Aprobado con cambio"</formula>
    </cfRule>
  </conditionalFormatting>
  <conditionalFormatting sqref="K25">
    <cfRule type="expression" dxfId="1179" priority="18">
      <formula>J25&lt;&gt;$F$8</formula>
    </cfRule>
  </conditionalFormatting>
  <conditionalFormatting sqref="L25">
    <cfRule type="beginsWith" dxfId="1178" priority="19" operator="beginsWith" text="No Aprobado">
      <formula>LEFT(L25,LEN("No Aprobado"))="No Aprobado"</formula>
    </cfRule>
    <cfRule type="endsWith" dxfId="1177" priority="20" operator="endsWith" text="Aprobado">
      <formula>RIGHT(L25,LEN("Aprobado"))="Aprobado"</formula>
    </cfRule>
    <cfRule type="beginsWith" dxfId="1176" priority="21" operator="beginsWith" text="Aprobado con cambio">
      <formula>LEFT(L25,LEN("Aprobado con cambio"))="Aprobado con cambio"</formula>
    </cfRule>
  </conditionalFormatting>
  <conditionalFormatting sqref="L26">
    <cfRule type="beginsWith" dxfId="1175" priority="15" operator="beginsWith" text="No Aprobado">
      <formula>LEFT(L26,LEN("No Aprobado"))="No Aprobado"</formula>
    </cfRule>
    <cfRule type="endsWith" dxfId="1174" priority="16" operator="endsWith" text="Aprobado">
      <formula>RIGHT(L26,LEN("Aprobado"))="Aprobado"</formula>
    </cfRule>
    <cfRule type="beginsWith" dxfId="1173" priority="17" operator="beginsWith" text="Aprobado con cambio">
      <formula>LEFT(L26,LEN("Aprobado con cambio"))="Aprobado con cambio"</formula>
    </cfRule>
  </conditionalFormatting>
  <conditionalFormatting sqref="K27">
    <cfRule type="expression" dxfId="1172" priority="10">
      <formula>J27&lt;&gt;$F$8</formula>
    </cfRule>
  </conditionalFormatting>
  <conditionalFormatting sqref="L27">
    <cfRule type="beginsWith" dxfId="1171" priority="11" operator="beginsWith" text="No Aprobado">
      <formula>LEFT(L27,LEN("No Aprobado"))="No Aprobado"</formula>
    </cfRule>
    <cfRule type="endsWith" dxfId="1170" priority="12" operator="endsWith" text="Aprobado">
      <formula>RIGHT(L27,LEN("Aprobado"))="Aprobado"</formula>
    </cfRule>
    <cfRule type="beginsWith" dxfId="1169" priority="13" operator="beginsWith" text="Aprobado con cambio">
      <formula>LEFT(L27,LEN("Aprobado con cambio"))="Aprobado con cambio"</formula>
    </cfRule>
  </conditionalFormatting>
  <conditionalFormatting sqref="K20">
    <cfRule type="expression" dxfId="1168" priority="5">
      <formula>J20&lt;&gt;$F$8</formula>
    </cfRule>
  </conditionalFormatting>
  <conditionalFormatting sqref="L28">
    <cfRule type="beginsWith" dxfId="1167" priority="7" operator="beginsWith" text="No Aprobado">
      <formula>LEFT(L28,LEN("No Aprobado"))="No Aprobado"</formula>
    </cfRule>
    <cfRule type="endsWith" dxfId="1166" priority="8" operator="endsWith" text="Aprobado">
      <formula>RIGHT(L28,LEN("Aprobado"))="Aprobado"</formula>
    </cfRule>
    <cfRule type="beginsWith" dxfId="1165" priority="9" operator="beginsWith" text="Aprobado con cambio">
      <formula>LEFT(L28,LEN("Aprobado con cambio"))="Aprobado con cambio"</formula>
    </cfRule>
  </conditionalFormatting>
  <conditionalFormatting sqref="K22">
    <cfRule type="expression" dxfId="1164" priority="4">
      <formula>J22&lt;&gt;$F$8</formula>
    </cfRule>
  </conditionalFormatting>
  <conditionalFormatting sqref="K24">
    <cfRule type="expression" dxfId="1163" priority="3">
      <formula>J24&lt;&gt;$F$8</formula>
    </cfRule>
  </conditionalFormatting>
  <conditionalFormatting sqref="K26">
    <cfRule type="expression" dxfId="1162" priority="2">
      <formula>J26&lt;&gt;$F$8</formula>
    </cfRule>
  </conditionalFormatting>
  <conditionalFormatting sqref="K28">
    <cfRule type="expression" dxfId="1161" priority="1">
      <formula>J28&lt;&gt;$F$8</formula>
    </cfRule>
  </conditionalFormatting>
  <pageMargins left="0.70866141732283472" right="0.70866141732283472" top="0.74803149606299213" bottom="0.74803149606299213" header="0.31496062992125984" footer="0.31496062992125984"/>
  <pageSetup scale="5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topLeftCell="O1" zoomScaleNormal="100" workbookViewId="0">
      <selection activeCell="Z18" sqref="Z18:AE18"/>
    </sheetView>
  </sheetViews>
  <sheetFormatPr defaultColWidth="8.85546875" defaultRowHeight="15" x14ac:dyDescent="0.25"/>
  <cols>
    <col min="1" max="1" width="36.7109375" style="1" customWidth="1"/>
    <col min="2" max="12" width="4.140625" style="1" customWidth="1"/>
    <col min="13" max="13" width="4.140625" style="120" customWidth="1"/>
    <col min="14" max="14" width="4.140625" style="1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1.8554687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8"/>
      <c r="N1" s="12"/>
      <c r="O1" s="12"/>
    </row>
    <row r="2" spans="1:31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s="120" customFormat="1" x14ac:dyDescent="0.25">
      <c r="A3" s="128"/>
      <c r="B3" s="128"/>
      <c r="C3" s="128"/>
      <c r="D3" s="128"/>
      <c r="E3" s="128"/>
      <c r="W3" s="127"/>
    </row>
    <row r="4" spans="1:3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+'1. RECOMENDACIONES cap. 1'!F6</f>
        <v>0</v>
      </c>
      <c r="Q6" s="250"/>
      <c r="R6" s="250"/>
      <c r="S6" s="251"/>
      <c r="T6" s="9"/>
      <c r="U6" s="185"/>
      <c r="V6" s="186" t="s">
        <v>34</v>
      </c>
      <c r="W6" s="11">
        <f>'1. RECOMENDACIONES cap. 1'!N7</f>
        <v>0.5</v>
      </c>
      <c r="X6" s="60">
        <f>+W6</f>
        <v>0.5</v>
      </c>
    </row>
    <row r="7" spans="1:3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64">
        <f>+'1. RECOMENDACIONES cap. 1'!F7</f>
        <v>0</v>
      </c>
    </row>
    <row r="8" spans="1:3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54">
        <f>+'1. RECOMENDACIONES cap. 1'!F8</f>
        <v>0</v>
      </c>
      <c r="U8" s="10"/>
      <c r="V8" s="10"/>
    </row>
    <row r="9" spans="1:3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+'1. RECOMENDACIONES cap. 1'!F9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+'1. RECOMENDACIONES cap. 1'!F10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1" x14ac:dyDescent="0.25">
      <c r="T11" s="9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</row>
    <row r="12" spans="1:31" x14ac:dyDescent="0.25">
      <c r="Q12" s="9"/>
      <c r="R12" s="9"/>
      <c r="S12" s="9"/>
      <c r="T12" s="9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</row>
    <row r="13" spans="1:31" x14ac:dyDescent="0.25">
      <c r="A13" s="110" t="s">
        <v>209</v>
      </c>
    </row>
    <row r="14" spans="1:31" ht="29.25" customHeight="1" x14ac:dyDescent="0.25">
      <c r="A14" s="266" t="s">
        <v>22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</row>
    <row r="15" spans="1:31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31.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T16" s="246" t="s">
        <v>49</v>
      </c>
      <c r="U16" s="247"/>
      <c r="V16" s="247"/>
      <c r="W16" s="248"/>
      <c r="X16" s="18"/>
      <c r="Y16" s="7"/>
    </row>
    <row r="17" spans="1:31" ht="30" customHeight="1" x14ac:dyDescent="0.25">
      <c r="A17" s="62" t="s">
        <v>20</v>
      </c>
      <c r="B17" s="51" t="s">
        <v>36</v>
      </c>
      <c r="C17" s="51" t="s">
        <v>37</v>
      </c>
      <c r="D17" s="51" t="s">
        <v>38</v>
      </c>
      <c r="E17" s="51" t="s">
        <v>39</v>
      </c>
      <c r="F17" s="51" t="s">
        <v>40</v>
      </c>
      <c r="G17" s="51" t="s">
        <v>41</v>
      </c>
      <c r="H17" s="51" t="s">
        <v>42</v>
      </c>
      <c r="I17" s="51" t="s">
        <v>43</v>
      </c>
      <c r="J17" s="51" t="s">
        <v>44</v>
      </c>
      <c r="K17" s="51" t="s">
        <v>45</v>
      </c>
      <c r="L17" s="51" t="s">
        <v>150</v>
      </c>
      <c r="M17" s="164" t="s">
        <v>151</v>
      </c>
      <c r="N17" s="164" t="s">
        <v>222</v>
      </c>
      <c r="O17" s="47" t="s">
        <v>46</v>
      </c>
      <c r="P17" s="272" t="s">
        <v>48</v>
      </c>
      <c r="Q17" s="272"/>
      <c r="R17" s="272"/>
      <c r="S17" s="272"/>
      <c r="T17" s="61" t="s">
        <v>18</v>
      </c>
      <c r="U17" s="61" t="s">
        <v>17</v>
      </c>
      <c r="V17" s="61" t="s">
        <v>15</v>
      </c>
      <c r="W17" s="62" t="s">
        <v>14</v>
      </c>
      <c r="X17" s="62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09" t="str">
        <f>+'1. RECOMENDACIONES cap. 1'!A18</f>
        <v>1. Identidad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158"/>
      <c r="N18" s="45"/>
      <c r="O18" s="48">
        <f>SUM(B18:N18)</f>
        <v>0</v>
      </c>
      <c r="P18" s="258"/>
      <c r="Q18" s="258"/>
      <c r="R18" s="258"/>
      <c r="S18" s="258"/>
      <c r="T18" s="44"/>
      <c r="U18" s="44"/>
      <c r="V18" s="44"/>
      <c r="W18" s="4">
        <f>SUM(T18:V18)</f>
        <v>0</v>
      </c>
      <c r="X18" s="57">
        <f t="shared" ref="X18:X49" si="0">SUM(T18:U18)</f>
        <v>0</v>
      </c>
      <c r="Y18" s="3" t="str">
        <f t="shared" ref="Y18:Y49" si="1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6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158"/>
      <c r="N19" s="45"/>
      <c r="O19" s="48">
        <f t="shared" ref="O19:O24" si="2">SUM(B19:N19)</f>
        <v>0</v>
      </c>
      <c r="P19" s="258"/>
      <c r="Q19" s="258"/>
      <c r="R19" s="258"/>
      <c r="S19" s="258"/>
      <c r="T19" s="44"/>
      <c r="U19" s="44"/>
      <c r="V19" s="44"/>
      <c r="W19" s="4">
        <f t="shared" ref="W19:W67" si="3">SUM(T19:V19)</f>
        <v>0</v>
      </c>
      <c r="X19" s="57">
        <f t="shared" si="0"/>
        <v>0</v>
      </c>
      <c r="Y19" s="3" t="str">
        <f t="shared" si="1"/>
        <v>No pasa</v>
      </c>
      <c r="Z19" s="260"/>
      <c r="AA19" s="261"/>
      <c r="AB19" s="261"/>
      <c r="AC19" s="261"/>
      <c r="AD19" s="261"/>
      <c r="AE19" s="262"/>
    </row>
    <row r="20" spans="1:31" s="120" customFormat="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258"/>
      <c r="Q20" s="258"/>
      <c r="R20" s="258"/>
      <c r="S20" s="258"/>
      <c r="T20" s="157"/>
      <c r="U20" s="157"/>
      <c r="V20" s="157"/>
      <c r="W20" s="122">
        <f t="shared" ref="W20" si="5">SUM(T20:V20)</f>
        <v>0</v>
      </c>
      <c r="X20" s="169">
        <f t="shared" ref="X20" si="6">SUM(T20:U20)</f>
        <v>0</v>
      </c>
      <c r="Y20" s="121" t="str">
        <f t="shared" si="1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68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158"/>
      <c r="N21" s="45"/>
      <c r="O21" s="48">
        <f t="shared" ref="O21" si="7">SUM(B21:N21)</f>
        <v>0</v>
      </c>
      <c r="P21" s="258"/>
      <c r="Q21" s="258"/>
      <c r="R21" s="258"/>
      <c r="S21" s="258"/>
      <c r="T21" s="44"/>
      <c r="U21" s="44"/>
      <c r="V21" s="44"/>
      <c r="W21" s="4">
        <f t="shared" si="3"/>
        <v>0</v>
      </c>
      <c r="X21" s="57">
        <f t="shared" ref="X21" si="8">SUM(T21:U21)</f>
        <v>0</v>
      </c>
      <c r="Y21" s="3" t="str">
        <f t="shared" ref="Y21" si="9">+IF(T21&gt;=$W$6,"Pasa","No pasa")</f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6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158"/>
      <c r="N22" s="45"/>
      <c r="O22" s="48">
        <f t="shared" si="2"/>
        <v>0</v>
      </c>
      <c r="P22" s="258"/>
      <c r="Q22" s="258"/>
      <c r="R22" s="258"/>
      <c r="S22" s="258"/>
      <c r="T22" s="44"/>
      <c r="U22" s="44"/>
      <c r="V22" s="44"/>
      <c r="W22" s="4">
        <f t="shared" ref="W22" si="10">SUM(T22:V22)</f>
        <v>0</v>
      </c>
      <c r="X22" s="57">
        <f t="shared" si="0"/>
        <v>0</v>
      </c>
      <c r="Y22" s="3" t="str">
        <f t="shared" si="1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6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58"/>
      <c r="N23" s="45"/>
      <c r="O23" s="48">
        <f t="shared" si="2"/>
        <v>0</v>
      </c>
      <c r="P23" s="258"/>
      <c r="Q23" s="258"/>
      <c r="R23" s="258"/>
      <c r="S23" s="258"/>
      <c r="T23" s="44"/>
      <c r="U23" s="44"/>
      <c r="V23" s="44"/>
      <c r="W23" s="4">
        <f t="shared" si="3"/>
        <v>0</v>
      </c>
      <c r="X23" s="57">
        <f t="shared" si="0"/>
        <v>0</v>
      </c>
      <c r="Y23" s="3" t="str">
        <f t="shared" si="1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6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158"/>
      <c r="N24" s="45"/>
      <c r="O24" s="48">
        <f t="shared" si="2"/>
        <v>0</v>
      </c>
      <c r="P24" s="258"/>
      <c r="Q24" s="258"/>
      <c r="R24" s="258"/>
      <c r="S24" s="258"/>
      <c r="T24" s="44"/>
      <c r="U24" s="44"/>
      <c r="V24" s="44"/>
      <c r="W24" s="4">
        <f t="shared" si="3"/>
        <v>0</v>
      </c>
      <c r="X24" s="57">
        <f t="shared" si="0"/>
        <v>0</v>
      </c>
      <c r="Y24" s="3" t="str">
        <f t="shared" si="1"/>
        <v>No pasa</v>
      </c>
      <c r="Z24" s="260"/>
      <c r="AA24" s="261"/>
      <c r="AB24" s="261"/>
      <c r="AC24" s="261"/>
      <c r="AD24" s="261"/>
      <c r="AE24" s="262"/>
    </row>
    <row r="25" spans="1:31" ht="30" customHeight="1" x14ac:dyDescent="0.25">
      <c r="A25" s="50" t="str">
        <f>+'1. RECOMENDACIONES cap. 1'!A19</f>
        <v>2. Fin general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156"/>
      <c r="N25" s="43"/>
      <c r="O25" s="46">
        <f>SUM(B25:N25)</f>
        <v>0</v>
      </c>
      <c r="P25" s="259"/>
      <c r="Q25" s="259"/>
      <c r="R25" s="259"/>
      <c r="S25" s="259"/>
      <c r="T25" s="13"/>
      <c r="U25" s="13"/>
      <c r="V25" s="13"/>
      <c r="W25" s="4">
        <f t="shared" si="3"/>
        <v>0</v>
      </c>
      <c r="X25" s="63">
        <f t="shared" si="0"/>
        <v>0</v>
      </c>
      <c r="Y25" s="3" t="str">
        <f t="shared" si="1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50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156"/>
      <c r="N26" s="43"/>
      <c r="O26" s="46">
        <f t="shared" ref="O26:O30" si="11">SUM(B26:N26)</f>
        <v>0</v>
      </c>
      <c r="P26" s="259"/>
      <c r="Q26" s="259"/>
      <c r="R26" s="259"/>
      <c r="S26" s="259"/>
      <c r="T26" s="13"/>
      <c r="U26" s="13"/>
      <c r="V26" s="13"/>
      <c r="W26" s="4">
        <f t="shared" si="3"/>
        <v>0</v>
      </c>
      <c r="X26" s="63">
        <f t="shared" si="0"/>
        <v>0</v>
      </c>
      <c r="Y26" s="3" t="str">
        <f t="shared" si="1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50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56"/>
      <c r="N27" s="43"/>
      <c r="O27" s="46">
        <f t="shared" si="11"/>
        <v>0</v>
      </c>
      <c r="P27" s="259"/>
      <c r="Q27" s="259"/>
      <c r="R27" s="259"/>
      <c r="S27" s="259"/>
      <c r="T27" s="13"/>
      <c r="U27" s="13"/>
      <c r="V27" s="13"/>
      <c r="W27" s="4">
        <f t="shared" si="3"/>
        <v>0</v>
      </c>
      <c r="X27" s="63">
        <f t="shared" si="0"/>
        <v>0</v>
      </c>
      <c r="Y27" s="3" t="str">
        <f t="shared" si="1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50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156"/>
      <c r="N28" s="43"/>
      <c r="O28" s="46">
        <f t="shared" si="11"/>
        <v>0</v>
      </c>
      <c r="P28" s="259"/>
      <c r="Q28" s="259"/>
      <c r="R28" s="259"/>
      <c r="S28" s="259"/>
      <c r="T28" s="13"/>
      <c r="U28" s="13"/>
      <c r="V28" s="13"/>
      <c r="W28" s="4">
        <f t="shared" si="3"/>
        <v>0</v>
      </c>
      <c r="X28" s="63">
        <f t="shared" si="0"/>
        <v>0</v>
      </c>
      <c r="Y28" s="3" t="str">
        <f t="shared" si="1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5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56"/>
      <c r="N29" s="43"/>
      <c r="O29" s="46">
        <f t="shared" si="11"/>
        <v>0</v>
      </c>
      <c r="P29" s="259"/>
      <c r="Q29" s="259"/>
      <c r="R29" s="259"/>
      <c r="S29" s="259"/>
      <c r="T29" s="13"/>
      <c r="U29" s="13"/>
      <c r="V29" s="13"/>
      <c r="W29" s="4">
        <f t="shared" si="3"/>
        <v>0</v>
      </c>
      <c r="X29" s="63">
        <f t="shared" si="0"/>
        <v>0</v>
      </c>
      <c r="Y29" s="3" t="str">
        <f t="shared" si="1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50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156"/>
      <c r="N30" s="43"/>
      <c r="O30" s="46">
        <f t="shared" si="11"/>
        <v>0</v>
      </c>
      <c r="P30" s="259"/>
      <c r="Q30" s="259"/>
      <c r="R30" s="259"/>
      <c r="S30" s="259"/>
      <c r="T30" s="13"/>
      <c r="U30" s="13"/>
      <c r="V30" s="13"/>
      <c r="W30" s="4">
        <f t="shared" si="3"/>
        <v>0</v>
      </c>
      <c r="X30" s="63">
        <f t="shared" si="0"/>
        <v>0</v>
      </c>
      <c r="Y30" s="3" t="str">
        <f t="shared" si="1"/>
        <v>No pasa</v>
      </c>
      <c r="Z30" s="263"/>
      <c r="AA30" s="264"/>
      <c r="AB30" s="264"/>
      <c r="AC30" s="264"/>
      <c r="AD30" s="264"/>
      <c r="AE30" s="265"/>
    </row>
    <row r="31" spans="1:31" ht="30" customHeight="1" x14ac:dyDescent="0.25">
      <c r="A31" s="49" t="str">
        <f>+'1. RECOMENDACIONES cap. 1'!A20</f>
        <v>3. Misión específica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58"/>
      <c r="N31" s="45"/>
      <c r="O31" s="48">
        <f>SUM(B31:N31)</f>
        <v>0</v>
      </c>
      <c r="P31" s="258"/>
      <c r="Q31" s="258"/>
      <c r="R31" s="258"/>
      <c r="S31" s="258"/>
      <c r="T31" s="44"/>
      <c r="U31" s="44"/>
      <c r="V31" s="44"/>
      <c r="W31" s="4">
        <f t="shared" si="3"/>
        <v>0</v>
      </c>
      <c r="X31" s="57">
        <f t="shared" si="0"/>
        <v>0</v>
      </c>
      <c r="Y31" s="3" t="str">
        <f t="shared" si="1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6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158"/>
      <c r="N32" s="45"/>
      <c r="O32" s="48">
        <f t="shared" ref="O32:O36" si="12">SUM(B32:N32)</f>
        <v>0</v>
      </c>
      <c r="P32" s="258"/>
      <c r="Q32" s="258"/>
      <c r="R32" s="258"/>
      <c r="S32" s="258"/>
      <c r="T32" s="44"/>
      <c r="U32" s="44"/>
      <c r="V32" s="44"/>
      <c r="W32" s="4">
        <f t="shared" si="3"/>
        <v>0</v>
      </c>
      <c r="X32" s="57">
        <f t="shared" si="0"/>
        <v>0</v>
      </c>
      <c r="Y32" s="3" t="str">
        <f t="shared" si="1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68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58"/>
      <c r="N33" s="45"/>
      <c r="O33" s="48">
        <f t="shared" si="12"/>
        <v>0</v>
      </c>
      <c r="P33" s="258"/>
      <c r="Q33" s="258"/>
      <c r="R33" s="258"/>
      <c r="S33" s="258"/>
      <c r="T33" s="44"/>
      <c r="U33" s="44"/>
      <c r="V33" s="44"/>
      <c r="W33" s="4">
        <f t="shared" si="3"/>
        <v>0</v>
      </c>
      <c r="X33" s="57">
        <f t="shared" si="0"/>
        <v>0</v>
      </c>
      <c r="Y33" s="3" t="str">
        <f t="shared" si="1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68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158"/>
      <c r="N34" s="45"/>
      <c r="O34" s="48">
        <f t="shared" si="12"/>
        <v>0</v>
      </c>
      <c r="P34" s="258"/>
      <c r="Q34" s="258"/>
      <c r="R34" s="258"/>
      <c r="S34" s="258"/>
      <c r="T34" s="44"/>
      <c r="U34" s="44"/>
      <c r="V34" s="44"/>
      <c r="W34" s="4">
        <f t="shared" si="3"/>
        <v>0</v>
      </c>
      <c r="X34" s="57">
        <f t="shared" si="0"/>
        <v>0</v>
      </c>
      <c r="Y34" s="3" t="str">
        <f t="shared" si="1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6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158"/>
      <c r="N35" s="45"/>
      <c r="O35" s="48">
        <f t="shared" si="12"/>
        <v>0</v>
      </c>
      <c r="P35" s="258"/>
      <c r="Q35" s="258"/>
      <c r="R35" s="258"/>
      <c r="S35" s="258"/>
      <c r="T35" s="44"/>
      <c r="U35" s="44"/>
      <c r="V35" s="44"/>
      <c r="W35" s="4">
        <f t="shared" si="3"/>
        <v>0</v>
      </c>
      <c r="X35" s="57">
        <f t="shared" si="0"/>
        <v>0</v>
      </c>
      <c r="Y35" s="3" t="str">
        <f t="shared" si="1"/>
        <v>No pasa</v>
      </c>
      <c r="Z35" s="260"/>
      <c r="AA35" s="261"/>
      <c r="AB35" s="261"/>
      <c r="AC35" s="261"/>
      <c r="AD35" s="261"/>
      <c r="AE35" s="262"/>
    </row>
    <row r="36" spans="1:31" ht="30" customHeight="1" x14ac:dyDescent="0.25">
      <c r="A36" s="6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158"/>
      <c r="N36" s="45"/>
      <c r="O36" s="48">
        <f t="shared" si="12"/>
        <v>0</v>
      </c>
      <c r="P36" s="258"/>
      <c r="Q36" s="258"/>
      <c r="R36" s="258"/>
      <c r="S36" s="258"/>
      <c r="T36" s="44"/>
      <c r="U36" s="44"/>
      <c r="V36" s="44"/>
      <c r="W36" s="4">
        <f t="shared" si="3"/>
        <v>0</v>
      </c>
      <c r="X36" s="57">
        <f t="shared" si="0"/>
        <v>0</v>
      </c>
      <c r="Y36" s="3" t="str">
        <f t="shared" si="1"/>
        <v>No pasa</v>
      </c>
      <c r="Z36" s="260"/>
      <c r="AA36" s="261"/>
      <c r="AB36" s="261"/>
      <c r="AC36" s="261"/>
      <c r="AD36" s="261"/>
      <c r="AE36" s="262"/>
    </row>
    <row r="37" spans="1:31" ht="30" customHeight="1" x14ac:dyDescent="0.25">
      <c r="A37" s="50" t="str">
        <f>+'1. RECOMENDACIONES cap. 1'!A21</f>
        <v>4. Fundamento de la espiritualidad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156"/>
      <c r="N37" s="43"/>
      <c r="O37" s="46">
        <f>SUM(B37:N37)</f>
        <v>0</v>
      </c>
      <c r="P37" s="259"/>
      <c r="Q37" s="259"/>
      <c r="R37" s="259"/>
      <c r="S37" s="259"/>
      <c r="T37" s="13"/>
      <c r="U37" s="13"/>
      <c r="V37" s="13"/>
      <c r="W37" s="4">
        <f t="shared" si="3"/>
        <v>0</v>
      </c>
      <c r="X37" s="63">
        <f t="shared" si="0"/>
        <v>0</v>
      </c>
      <c r="Y37" s="3" t="str">
        <f t="shared" si="1"/>
        <v>No pasa</v>
      </c>
      <c r="Z37" s="263"/>
      <c r="AA37" s="264"/>
      <c r="AB37" s="264"/>
      <c r="AC37" s="264"/>
      <c r="AD37" s="264"/>
      <c r="AE37" s="265"/>
    </row>
    <row r="38" spans="1:31" ht="30" customHeight="1" x14ac:dyDescent="0.25">
      <c r="A38" s="50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156"/>
      <c r="N38" s="43"/>
      <c r="O38" s="46">
        <f t="shared" ref="O38:O42" si="13">SUM(B38:N38)</f>
        <v>0</v>
      </c>
      <c r="P38" s="259"/>
      <c r="Q38" s="259"/>
      <c r="R38" s="259"/>
      <c r="S38" s="259"/>
      <c r="T38" s="13"/>
      <c r="U38" s="13"/>
      <c r="V38" s="13"/>
      <c r="W38" s="4">
        <f t="shared" si="3"/>
        <v>0</v>
      </c>
      <c r="X38" s="63">
        <f t="shared" si="0"/>
        <v>0</v>
      </c>
      <c r="Y38" s="3" t="str">
        <f t="shared" si="1"/>
        <v>No pasa</v>
      </c>
      <c r="Z38" s="263"/>
      <c r="AA38" s="264"/>
      <c r="AB38" s="264"/>
      <c r="AC38" s="264"/>
      <c r="AD38" s="264"/>
      <c r="AE38" s="265"/>
    </row>
    <row r="39" spans="1:31" ht="30" customHeight="1" x14ac:dyDescent="0.25">
      <c r="A39" s="50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156"/>
      <c r="N39" s="43"/>
      <c r="O39" s="46">
        <f t="shared" si="13"/>
        <v>0</v>
      </c>
      <c r="P39" s="259"/>
      <c r="Q39" s="259"/>
      <c r="R39" s="259"/>
      <c r="S39" s="259"/>
      <c r="T39" s="13"/>
      <c r="U39" s="13"/>
      <c r="V39" s="13"/>
      <c r="W39" s="4">
        <f t="shared" si="3"/>
        <v>0</v>
      </c>
      <c r="X39" s="63">
        <f t="shared" si="0"/>
        <v>0</v>
      </c>
      <c r="Y39" s="3" t="str">
        <f t="shared" si="1"/>
        <v>No pasa</v>
      </c>
      <c r="Z39" s="263"/>
      <c r="AA39" s="264"/>
      <c r="AB39" s="264"/>
      <c r="AC39" s="264"/>
      <c r="AD39" s="264"/>
      <c r="AE39" s="265"/>
    </row>
    <row r="40" spans="1:31" ht="30" customHeight="1" x14ac:dyDescent="0.25">
      <c r="A40" s="50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156"/>
      <c r="N40" s="43"/>
      <c r="O40" s="46">
        <f t="shared" si="13"/>
        <v>0</v>
      </c>
      <c r="P40" s="259"/>
      <c r="Q40" s="259"/>
      <c r="R40" s="259"/>
      <c r="S40" s="259"/>
      <c r="T40" s="13"/>
      <c r="U40" s="13"/>
      <c r="V40" s="13"/>
      <c r="W40" s="4">
        <f t="shared" si="3"/>
        <v>0</v>
      </c>
      <c r="X40" s="63">
        <f t="shared" si="0"/>
        <v>0</v>
      </c>
      <c r="Y40" s="3" t="str">
        <f t="shared" si="1"/>
        <v>No pasa</v>
      </c>
      <c r="Z40" s="263"/>
      <c r="AA40" s="264"/>
      <c r="AB40" s="264"/>
      <c r="AC40" s="264"/>
      <c r="AD40" s="264"/>
      <c r="AE40" s="265"/>
    </row>
    <row r="41" spans="1:31" ht="30" customHeight="1" x14ac:dyDescent="0.25">
      <c r="A41" s="5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156"/>
      <c r="N41" s="43"/>
      <c r="O41" s="46">
        <f t="shared" si="13"/>
        <v>0</v>
      </c>
      <c r="P41" s="259"/>
      <c r="Q41" s="259"/>
      <c r="R41" s="259"/>
      <c r="S41" s="259"/>
      <c r="T41" s="13"/>
      <c r="U41" s="13"/>
      <c r="V41" s="13"/>
      <c r="W41" s="4">
        <f t="shared" si="3"/>
        <v>0</v>
      </c>
      <c r="X41" s="63">
        <f t="shared" si="0"/>
        <v>0</v>
      </c>
      <c r="Y41" s="3" t="str">
        <f t="shared" si="1"/>
        <v>No pasa</v>
      </c>
      <c r="Z41" s="263"/>
      <c r="AA41" s="264"/>
      <c r="AB41" s="264"/>
      <c r="AC41" s="264"/>
      <c r="AD41" s="264"/>
      <c r="AE41" s="265"/>
    </row>
    <row r="42" spans="1:31" ht="30" customHeight="1" x14ac:dyDescent="0.25">
      <c r="A42" s="50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156"/>
      <c r="N42" s="43"/>
      <c r="O42" s="46">
        <f t="shared" si="13"/>
        <v>0</v>
      </c>
      <c r="P42" s="259"/>
      <c r="Q42" s="259"/>
      <c r="R42" s="259"/>
      <c r="S42" s="259"/>
      <c r="T42" s="13"/>
      <c r="U42" s="13"/>
      <c r="V42" s="13"/>
      <c r="W42" s="4">
        <f t="shared" si="3"/>
        <v>0</v>
      </c>
      <c r="X42" s="63">
        <f t="shared" si="0"/>
        <v>0</v>
      </c>
      <c r="Y42" s="3" t="str">
        <f t="shared" si="1"/>
        <v>No pasa</v>
      </c>
      <c r="Z42" s="263"/>
      <c r="AA42" s="264"/>
      <c r="AB42" s="264"/>
      <c r="AC42" s="264"/>
      <c r="AD42" s="264"/>
      <c r="AE42" s="265"/>
    </row>
    <row r="43" spans="1:31" ht="30" customHeight="1" x14ac:dyDescent="0.25">
      <c r="A43" s="49" t="str">
        <f>+'1. RECOMENDACIONES cap. 1'!A22</f>
        <v>5. Cristocentrismo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158"/>
      <c r="N43" s="45"/>
      <c r="O43" s="48">
        <f>SUM(B43:N43)</f>
        <v>0</v>
      </c>
      <c r="P43" s="258"/>
      <c r="Q43" s="258"/>
      <c r="R43" s="258"/>
      <c r="S43" s="258"/>
      <c r="T43" s="44"/>
      <c r="U43" s="44"/>
      <c r="V43" s="44"/>
      <c r="W43" s="4">
        <f t="shared" si="3"/>
        <v>0</v>
      </c>
      <c r="X43" s="57">
        <f t="shared" si="0"/>
        <v>0</v>
      </c>
      <c r="Y43" s="3" t="str">
        <f t="shared" si="1"/>
        <v>No pasa</v>
      </c>
      <c r="Z43" s="260"/>
      <c r="AA43" s="261"/>
      <c r="AB43" s="261"/>
      <c r="AC43" s="261"/>
      <c r="AD43" s="261"/>
      <c r="AE43" s="262"/>
    </row>
    <row r="44" spans="1:31" ht="30" customHeight="1" x14ac:dyDescent="0.25">
      <c r="A44" s="68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158"/>
      <c r="N44" s="45"/>
      <c r="O44" s="48">
        <f t="shared" ref="O44:O48" si="14">SUM(B44:N44)</f>
        <v>0</v>
      </c>
      <c r="P44" s="258"/>
      <c r="Q44" s="258"/>
      <c r="R44" s="258"/>
      <c r="S44" s="258"/>
      <c r="T44" s="44"/>
      <c r="U44" s="44"/>
      <c r="V44" s="44"/>
      <c r="W44" s="4">
        <f t="shared" si="3"/>
        <v>0</v>
      </c>
      <c r="X44" s="57">
        <f t="shared" si="0"/>
        <v>0</v>
      </c>
      <c r="Y44" s="3" t="str">
        <f t="shared" si="1"/>
        <v>No pasa</v>
      </c>
      <c r="Z44" s="260"/>
      <c r="AA44" s="261"/>
      <c r="AB44" s="261"/>
      <c r="AC44" s="261"/>
      <c r="AD44" s="261"/>
      <c r="AE44" s="262"/>
    </row>
    <row r="45" spans="1:31" ht="30" customHeight="1" x14ac:dyDescent="0.25">
      <c r="A45" s="68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158"/>
      <c r="N45" s="45"/>
      <c r="O45" s="48">
        <f t="shared" si="14"/>
        <v>0</v>
      </c>
      <c r="P45" s="258"/>
      <c r="Q45" s="258"/>
      <c r="R45" s="258"/>
      <c r="S45" s="258"/>
      <c r="T45" s="44"/>
      <c r="U45" s="44"/>
      <c r="V45" s="44"/>
      <c r="W45" s="4">
        <f t="shared" si="3"/>
        <v>0</v>
      </c>
      <c r="X45" s="57">
        <f t="shared" si="0"/>
        <v>0</v>
      </c>
      <c r="Y45" s="3" t="str">
        <f t="shared" si="1"/>
        <v>No pasa</v>
      </c>
      <c r="Z45" s="260"/>
      <c r="AA45" s="261"/>
      <c r="AB45" s="261"/>
      <c r="AC45" s="261"/>
      <c r="AD45" s="261"/>
      <c r="AE45" s="262"/>
    </row>
    <row r="46" spans="1:31" ht="30" customHeight="1" x14ac:dyDescent="0.25">
      <c r="A46" s="6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158"/>
      <c r="N46" s="45"/>
      <c r="O46" s="48">
        <f t="shared" si="14"/>
        <v>0</v>
      </c>
      <c r="P46" s="258"/>
      <c r="Q46" s="258"/>
      <c r="R46" s="258"/>
      <c r="S46" s="258"/>
      <c r="T46" s="44"/>
      <c r="U46" s="44"/>
      <c r="V46" s="44"/>
      <c r="W46" s="4">
        <f t="shared" si="3"/>
        <v>0</v>
      </c>
      <c r="X46" s="57">
        <f t="shared" si="0"/>
        <v>0</v>
      </c>
      <c r="Y46" s="3" t="str">
        <f t="shared" si="1"/>
        <v>No pasa</v>
      </c>
      <c r="Z46" s="260"/>
      <c r="AA46" s="261"/>
      <c r="AB46" s="261"/>
      <c r="AC46" s="261"/>
      <c r="AD46" s="261"/>
      <c r="AE46" s="262"/>
    </row>
    <row r="47" spans="1:31" ht="30" customHeight="1" x14ac:dyDescent="0.25">
      <c r="A47" s="6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158"/>
      <c r="N47" s="45"/>
      <c r="O47" s="48">
        <f t="shared" si="14"/>
        <v>0</v>
      </c>
      <c r="P47" s="258"/>
      <c r="Q47" s="258"/>
      <c r="R47" s="258"/>
      <c r="S47" s="258"/>
      <c r="T47" s="44"/>
      <c r="U47" s="44"/>
      <c r="V47" s="44"/>
      <c r="W47" s="4">
        <f t="shared" si="3"/>
        <v>0</v>
      </c>
      <c r="X47" s="57">
        <f t="shared" si="0"/>
        <v>0</v>
      </c>
      <c r="Y47" s="3" t="str">
        <f t="shared" si="1"/>
        <v>No pasa</v>
      </c>
      <c r="Z47" s="260"/>
      <c r="AA47" s="261"/>
      <c r="AB47" s="261"/>
      <c r="AC47" s="261"/>
      <c r="AD47" s="261"/>
      <c r="AE47" s="262"/>
    </row>
    <row r="48" spans="1:31" ht="30" customHeight="1" x14ac:dyDescent="0.25">
      <c r="A48" s="6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58"/>
      <c r="N48" s="45"/>
      <c r="O48" s="48">
        <f t="shared" si="14"/>
        <v>0</v>
      </c>
      <c r="P48" s="258"/>
      <c r="Q48" s="258"/>
      <c r="R48" s="258"/>
      <c r="S48" s="258"/>
      <c r="T48" s="44"/>
      <c r="U48" s="44"/>
      <c r="V48" s="44"/>
      <c r="W48" s="4">
        <f t="shared" si="3"/>
        <v>0</v>
      </c>
      <c r="X48" s="57">
        <f t="shared" si="0"/>
        <v>0</v>
      </c>
      <c r="Y48" s="3" t="str">
        <f t="shared" si="1"/>
        <v>No pasa</v>
      </c>
      <c r="Z48" s="260"/>
      <c r="AA48" s="261"/>
      <c r="AB48" s="261"/>
      <c r="AC48" s="261"/>
      <c r="AD48" s="261"/>
      <c r="AE48" s="262"/>
    </row>
    <row r="49" spans="1:31" ht="30" customHeight="1" x14ac:dyDescent="0.25">
      <c r="A49" s="50" t="str">
        <f>+'1. RECOMENDACIONES cap. 1'!A23</f>
        <v>6. Espiritualidad seglar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156"/>
      <c r="N49" s="43"/>
      <c r="O49" s="46">
        <f>SUM(B49:N49)</f>
        <v>0</v>
      </c>
      <c r="P49" s="259"/>
      <c r="Q49" s="259"/>
      <c r="R49" s="259"/>
      <c r="S49" s="259"/>
      <c r="T49" s="13"/>
      <c r="U49" s="13"/>
      <c r="V49" s="13"/>
      <c r="W49" s="4">
        <f t="shared" si="3"/>
        <v>0</v>
      </c>
      <c r="X49" s="63">
        <f t="shared" si="0"/>
        <v>0</v>
      </c>
      <c r="Y49" s="3" t="str">
        <f t="shared" si="1"/>
        <v>No pasa</v>
      </c>
      <c r="Z49" s="263"/>
      <c r="AA49" s="264"/>
      <c r="AB49" s="264"/>
      <c r="AC49" s="264"/>
      <c r="AD49" s="264"/>
      <c r="AE49" s="265"/>
    </row>
    <row r="50" spans="1:31" ht="30" customHeight="1" x14ac:dyDescent="0.25">
      <c r="A50" s="50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6"/>
      <c r="N50" s="43"/>
      <c r="O50" s="46">
        <f t="shared" ref="O50:O54" si="15">SUM(B50:N50)</f>
        <v>0</v>
      </c>
      <c r="P50" s="259"/>
      <c r="Q50" s="259"/>
      <c r="R50" s="259"/>
      <c r="S50" s="259"/>
      <c r="T50" s="13"/>
      <c r="U50" s="13"/>
      <c r="V50" s="13"/>
      <c r="W50" s="4">
        <f t="shared" si="3"/>
        <v>0</v>
      </c>
      <c r="X50" s="63">
        <f t="shared" ref="X50:X84" si="16">SUM(T50:U50)</f>
        <v>0</v>
      </c>
      <c r="Y50" s="3" t="str">
        <f t="shared" ref="Y50:Y84" si="17">+IF(T50&gt;=$W$6,"Pasa","No pasa")</f>
        <v>No pasa</v>
      </c>
      <c r="Z50" s="263"/>
      <c r="AA50" s="264"/>
      <c r="AB50" s="264"/>
      <c r="AC50" s="264"/>
      <c r="AD50" s="264"/>
      <c r="AE50" s="265"/>
    </row>
    <row r="51" spans="1:31" ht="30" customHeight="1" x14ac:dyDescent="0.25">
      <c r="A51" s="50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156"/>
      <c r="N51" s="43"/>
      <c r="O51" s="46">
        <f t="shared" si="15"/>
        <v>0</v>
      </c>
      <c r="P51" s="259"/>
      <c r="Q51" s="259"/>
      <c r="R51" s="259"/>
      <c r="S51" s="259"/>
      <c r="T51" s="13"/>
      <c r="U51" s="13"/>
      <c r="V51" s="13"/>
      <c r="W51" s="4">
        <f t="shared" si="3"/>
        <v>0</v>
      </c>
      <c r="X51" s="63">
        <f t="shared" si="16"/>
        <v>0</v>
      </c>
      <c r="Y51" s="3" t="str">
        <f t="shared" si="17"/>
        <v>No pasa</v>
      </c>
      <c r="Z51" s="263"/>
      <c r="AA51" s="264"/>
      <c r="AB51" s="264"/>
      <c r="AC51" s="264"/>
      <c r="AD51" s="264"/>
      <c r="AE51" s="265"/>
    </row>
    <row r="52" spans="1:31" ht="30" customHeight="1" x14ac:dyDescent="0.25">
      <c r="A52" s="50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56"/>
      <c r="N52" s="43"/>
      <c r="O52" s="46">
        <f t="shared" si="15"/>
        <v>0</v>
      </c>
      <c r="P52" s="259"/>
      <c r="Q52" s="259"/>
      <c r="R52" s="259"/>
      <c r="S52" s="259"/>
      <c r="T52" s="13"/>
      <c r="U52" s="13"/>
      <c r="V52" s="13"/>
      <c r="W52" s="4">
        <f t="shared" si="3"/>
        <v>0</v>
      </c>
      <c r="X52" s="63">
        <f t="shared" si="16"/>
        <v>0</v>
      </c>
      <c r="Y52" s="3" t="str">
        <f t="shared" si="17"/>
        <v>No pasa</v>
      </c>
      <c r="Z52" s="263"/>
      <c r="AA52" s="264"/>
      <c r="AB52" s="264"/>
      <c r="AC52" s="264"/>
      <c r="AD52" s="264"/>
      <c r="AE52" s="265"/>
    </row>
    <row r="53" spans="1:31" ht="30" customHeight="1" x14ac:dyDescent="0.25">
      <c r="A53" s="50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56"/>
      <c r="N53" s="43"/>
      <c r="O53" s="46">
        <f t="shared" si="15"/>
        <v>0</v>
      </c>
      <c r="P53" s="259"/>
      <c r="Q53" s="259"/>
      <c r="R53" s="259"/>
      <c r="S53" s="259"/>
      <c r="T53" s="13"/>
      <c r="U53" s="13"/>
      <c r="V53" s="13"/>
      <c r="W53" s="4">
        <f t="shared" si="3"/>
        <v>0</v>
      </c>
      <c r="X53" s="63">
        <f t="shared" si="16"/>
        <v>0</v>
      </c>
      <c r="Y53" s="3" t="str">
        <f t="shared" si="17"/>
        <v>No pasa</v>
      </c>
      <c r="Z53" s="263"/>
      <c r="AA53" s="264"/>
      <c r="AB53" s="264"/>
      <c r="AC53" s="264"/>
      <c r="AD53" s="264"/>
      <c r="AE53" s="265"/>
    </row>
    <row r="54" spans="1:31" ht="30" customHeight="1" x14ac:dyDescent="0.25">
      <c r="A54" s="50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156"/>
      <c r="N54" s="43"/>
      <c r="O54" s="46">
        <f t="shared" si="15"/>
        <v>0</v>
      </c>
      <c r="P54" s="259"/>
      <c r="Q54" s="259"/>
      <c r="R54" s="259"/>
      <c r="S54" s="259"/>
      <c r="T54" s="13"/>
      <c r="U54" s="13"/>
      <c r="V54" s="13"/>
      <c r="W54" s="4">
        <f t="shared" si="3"/>
        <v>0</v>
      </c>
      <c r="X54" s="63">
        <f t="shared" si="16"/>
        <v>0</v>
      </c>
      <c r="Y54" s="3" t="str">
        <f t="shared" si="17"/>
        <v>No pasa</v>
      </c>
      <c r="Z54" s="263"/>
      <c r="AA54" s="264"/>
      <c r="AB54" s="264"/>
      <c r="AC54" s="264"/>
      <c r="AD54" s="264"/>
      <c r="AE54" s="265"/>
    </row>
    <row r="55" spans="1:31" ht="30" customHeight="1" x14ac:dyDescent="0.25">
      <c r="A55" s="49" t="str">
        <f>+'1. RECOMENDACIONES cap. 1'!A24</f>
        <v>7. La espiritualidad del Reino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158"/>
      <c r="N55" s="45"/>
      <c r="O55" s="48">
        <f>SUM(B55:N55)</f>
        <v>0</v>
      </c>
      <c r="P55" s="258"/>
      <c r="Q55" s="258"/>
      <c r="R55" s="258"/>
      <c r="S55" s="258"/>
      <c r="T55" s="44"/>
      <c r="U55" s="44"/>
      <c r="V55" s="44"/>
      <c r="W55" s="4">
        <f t="shared" si="3"/>
        <v>0</v>
      </c>
      <c r="X55" s="57">
        <f t="shared" si="16"/>
        <v>0</v>
      </c>
      <c r="Y55" s="3" t="str">
        <f t="shared" si="17"/>
        <v>No pasa</v>
      </c>
      <c r="Z55" s="260"/>
      <c r="AA55" s="261"/>
      <c r="AB55" s="261"/>
      <c r="AC55" s="261"/>
      <c r="AD55" s="261"/>
      <c r="AE55" s="262"/>
    </row>
    <row r="56" spans="1:31" ht="30" customHeight="1" x14ac:dyDescent="0.25">
      <c r="A56" s="68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158"/>
      <c r="N56" s="45"/>
      <c r="O56" s="48">
        <f t="shared" ref="O56:O60" si="18">SUM(B56:N56)</f>
        <v>0</v>
      </c>
      <c r="P56" s="258"/>
      <c r="Q56" s="258"/>
      <c r="R56" s="258"/>
      <c r="S56" s="258"/>
      <c r="T56" s="44"/>
      <c r="U56" s="44"/>
      <c r="V56" s="44"/>
      <c r="W56" s="4">
        <f t="shared" si="3"/>
        <v>0</v>
      </c>
      <c r="X56" s="57">
        <f t="shared" si="16"/>
        <v>0</v>
      </c>
      <c r="Y56" s="3" t="str">
        <f t="shared" si="17"/>
        <v>No pasa</v>
      </c>
      <c r="Z56" s="260"/>
      <c r="AA56" s="261"/>
      <c r="AB56" s="261"/>
      <c r="AC56" s="261"/>
      <c r="AD56" s="261"/>
      <c r="AE56" s="262"/>
    </row>
    <row r="57" spans="1:31" ht="30" customHeight="1" x14ac:dyDescent="0.25">
      <c r="A57" s="68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158"/>
      <c r="N57" s="45"/>
      <c r="O57" s="48">
        <f t="shared" si="18"/>
        <v>0</v>
      </c>
      <c r="P57" s="258"/>
      <c r="Q57" s="258"/>
      <c r="R57" s="258"/>
      <c r="S57" s="258"/>
      <c r="T57" s="44"/>
      <c r="U57" s="44"/>
      <c r="V57" s="44"/>
      <c r="W57" s="4">
        <f t="shared" si="3"/>
        <v>0</v>
      </c>
      <c r="X57" s="57">
        <f t="shared" si="16"/>
        <v>0</v>
      </c>
      <c r="Y57" s="3" t="str">
        <f t="shared" si="17"/>
        <v>No pasa</v>
      </c>
      <c r="Z57" s="260"/>
      <c r="AA57" s="261"/>
      <c r="AB57" s="261"/>
      <c r="AC57" s="261"/>
      <c r="AD57" s="261"/>
      <c r="AE57" s="262"/>
    </row>
    <row r="58" spans="1:31" ht="30" customHeight="1" x14ac:dyDescent="0.25">
      <c r="A58" s="68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158"/>
      <c r="N58" s="45"/>
      <c r="O58" s="48">
        <f t="shared" si="18"/>
        <v>0</v>
      </c>
      <c r="P58" s="258"/>
      <c r="Q58" s="258"/>
      <c r="R58" s="258"/>
      <c r="S58" s="258"/>
      <c r="T58" s="44"/>
      <c r="U58" s="44"/>
      <c r="V58" s="44"/>
      <c r="W58" s="4">
        <f t="shared" si="3"/>
        <v>0</v>
      </c>
      <c r="X58" s="57">
        <f t="shared" si="16"/>
        <v>0</v>
      </c>
      <c r="Y58" s="3" t="str">
        <f t="shared" si="17"/>
        <v>No pasa</v>
      </c>
      <c r="Z58" s="260"/>
      <c r="AA58" s="261"/>
      <c r="AB58" s="261"/>
      <c r="AC58" s="261"/>
      <c r="AD58" s="261"/>
      <c r="AE58" s="262"/>
    </row>
    <row r="59" spans="1:31" ht="30" customHeight="1" x14ac:dyDescent="0.25">
      <c r="A59" s="6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158"/>
      <c r="N59" s="45"/>
      <c r="O59" s="48">
        <f t="shared" si="18"/>
        <v>0</v>
      </c>
      <c r="P59" s="258"/>
      <c r="Q59" s="258"/>
      <c r="R59" s="258"/>
      <c r="S59" s="258"/>
      <c r="T59" s="44"/>
      <c r="U59" s="44"/>
      <c r="V59" s="44"/>
      <c r="W59" s="4">
        <f t="shared" si="3"/>
        <v>0</v>
      </c>
      <c r="X59" s="57">
        <f t="shared" si="16"/>
        <v>0</v>
      </c>
      <c r="Y59" s="3" t="str">
        <f t="shared" si="17"/>
        <v>No pasa</v>
      </c>
      <c r="Z59" s="260"/>
      <c r="AA59" s="261"/>
      <c r="AB59" s="261"/>
      <c r="AC59" s="261"/>
      <c r="AD59" s="261"/>
      <c r="AE59" s="262"/>
    </row>
    <row r="60" spans="1:31" ht="30" customHeight="1" x14ac:dyDescent="0.25">
      <c r="A60" s="6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158"/>
      <c r="N60" s="45"/>
      <c r="O60" s="48">
        <f t="shared" si="18"/>
        <v>0</v>
      </c>
      <c r="P60" s="258"/>
      <c r="Q60" s="258"/>
      <c r="R60" s="258"/>
      <c r="S60" s="258"/>
      <c r="T60" s="44"/>
      <c r="U60" s="44"/>
      <c r="V60" s="44"/>
      <c r="W60" s="4">
        <f t="shared" si="3"/>
        <v>0</v>
      </c>
      <c r="X60" s="57">
        <f t="shared" si="16"/>
        <v>0</v>
      </c>
      <c r="Y60" s="3" t="str">
        <f t="shared" si="17"/>
        <v>No pasa</v>
      </c>
      <c r="Z60" s="260"/>
      <c r="AA60" s="261"/>
      <c r="AB60" s="261"/>
      <c r="AC60" s="261"/>
      <c r="AD60" s="261"/>
      <c r="AE60" s="262"/>
    </row>
    <row r="61" spans="1:31" ht="30" customHeight="1" x14ac:dyDescent="0.25">
      <c r="A61" s="50" t="str">
        <f>+'1. RECOMENDACIONES cap. 1'!A25</f>
        <v>8. Espíritu contemplativo y evangelizador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156"/>
      <c r="N61" s="43"/>
      <c r="O61" s="46">
        <f>SUM(B61:N61)</f>
        <v>0</v>
      </c>
      <c r="P61" s="259"/>
      <c r="Q61" s="259"/>
      <c r="R61" s="259"/>
      <c r="S61" s="259"/>
      <c r="T61" s="13"/>
      <c r="U61" s="13"/>
      <c r="V61" s="13"/>
      <c r="W61" s="4">
        <f t="shared" si="3"/>
        <v>0</v>
      </c>
      <c r="X61" s="63">
        <f t="shared" si="16"/>
        <v>0</v>
      </c>
      <c r="Y61" s="3" t="str">
        <f t="shared" si="17"/>
        <v>No pasa</v>
      </c>
      <c r="Z61" s="263"/>
      <c r="AA61" s="264"/>
      <c r="AB61" s="264"/>
      <c r="AC61" s="264"/>
      <c r="AD61" s="264"/>
      <c r="AE61" s="265"/>
    </row>
    <row r="62" spans="1:31" ht="30" customHeight="1" x14ac:dyDescent="0.25">
      <c r="A62" s="50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56"/>
      <c r="N62" s="43"/>
      <c r="O62" s="46">
        <f t="shared" ref="O62:O66" si="19">SUM(B62:N62)</f>
        <v>0</v>
      </c>
      <c r="P62" s="259"/>
      <c r="Q62" s="259"/>
      <c r="R62" s="259"/>
      <c r="S62" s="259"/>
      <c r="T62" s="13"/>
      <c r="U62" s="13"/>
      <c r="V62" s="13"/>
      <c r="W62" s="4">
        <f t="shared" si="3"/>
        <v>0</v>
      </c>
      <c r="X62" s="63">
        <f t="shared" si="16"/>
        <v>0</v>
      </c>
      <c r="Y62" s="3" t="str">
        <f t="shared" si="17"/>
        <v>No pasa</v>
      </c>
      <c r="Z62" s="263"/>
      <c r="AA62" s="264"/>
      <c r="AB62" s="264"/>
      <c r="AC62" s="264"/>
      <c r="AD62" s="264"/>
      <c r="AE62" s="265"/>
    </row>
    <row r="63" spans="1:31" ht="30" customHeight="1" x14ac:dyDescent="0.25">
      <c r="A63" s="50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56"/>
      <c r="N63" s="43"/>
      <c r="O63" s="46">
        <f t="shared" si="19"/>
        <v>0</v>
      </c>
      <c r="P63" s="259"/>
      <c r="Q63" s="259"/>
      <c r="R63" s="259"/>
      <c r="S63" s="259"/>
      <c r="T63" s="13"/>
      <c r="U63" s="13"/>
      <c r="V63" s="13"/>
      <c r="W63" s="4">
        <f t="shared" si="3"/>
        <v>0</v>
      </c>
      <c r="X63" s="63">
        <f t="shared" si="16"/>
        <v>0</v>
      </c>
      <c r="Y63" s="3" t="str">
        <f t="shared" si="17"/>
        <v>No pasa</v>
      </c>
      <c r="Z63" s="263"/>
      <c r="AA63" s="264"/>
      <c r="AB63" s="264"/>
      <c r="AC63" s="264"/>
      <c r="AD63" s="264"/>
      <c r="AE63" s="265"/>
    </row>
    <row r="64" spans="1:31" ht="30" customHeight="1" x14ac:dyDescent="0.25">
      <c r="A64" s="50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6"/>
      <c r="N64" s="43"/>
      <c r="O64" s="46">
        <f t="shared" si="19"/>
        <v>0</v>
      </c>
      <c r="P64" s="259"/>
      <c r="Q64" s="259"/>
      <c r="R64" s="259"/>
      <c r="S64" s="259"/>
      <c r="T64" s="13"/>
      <c r="U64" s="13"/>
      <c r="V64" s="13"/>
      <c r="W64" s="4">
        <f t="shared" si="3"/>
        <v>0</v>
      </c>
      <c r="X64" s="63">
        <f t="shared" si="16"/>
        <v>0</v>
      </c>
      <c r="Y64" s="3" t="str">
        <f t="shared" si="17"/>
        <v>No pasa</v>
      </c>
      <c r="Z64" s="263"/>
      <c r="AA64" s="264"/>
      <c r="AB64" s="264"/>
      <c r="AC64" s="264"/>
      <c r="AD64" s="264"/>
      <c r="AE64" s="265"/>
    </row>
    <row r="65" spans="1:31" ht="30" customHeight="1" x14ac:dyDescent="0.25">
      <c r="A65" s="50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156"/>
      <c r="N65" s="43"/>
      <c r="O65" s="46">
        <f t="shared" si="19"/>
        <v>0</v>
      </c>
      <c r="P65" s="259"/>
      <c r="Q65" s="259"/>
      <c r="R65" s="259"/>
      <c r="S65" s="259"/>
      <c r="T65" s="13"/>
      <c r="U65" s="13"/>
      <c r="V65" s="13"/>
      <c r="W65" s="4">
        <f t="shared" si="3"/>
        <v>0</v>
      </c>
      <c r="X65" s="63">
        <f t="shared" si="16"/>
        <v>0</v>
      </c>
      <c r="Y65" s="3" t="str">
        <f t="shared" si="17"/>
        <v>No pasa</v>
      </c>
      <c r="Z65" s="263"/>
      <c r="AA65" s="264"/>
      <c r="AB65" s="264"/>
      <c r="AC65" s="264"/>
      <c r="AD65" s="264"/>
      <c r="AE65" s="265"/>
    </row>
    <row r="66" spans="1:31" ht="30" customHeight="1" x14ac:dyDescent="0.25">
      <c r="A66" s="50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156"/>
      <c r="N66" s="43"/>
      <c r="O66" s="46">
        <f t="shared" si="19"/>
        <v>0</v>
      </c>
      <c r="P66" s="259"/>
      <c r="Q66" s="259"/>
      <c r="R66" s="259"/>
      <c r="S66" s="259"/>
      <c r="T66" s="13"/>
      <c r="U66" s="13"/>
      <c r="V66" s="13"/>
      <c r="W66" s="4">
        <f t="shared" si="3"/>
        <v>0</v>
      </c>
      <c r="X66" s="63">
        <f t="shared" si="16"/>
        <v>0</v>
      </c>
      <c r="Y66" s="3" t="str">
        <f t="shared" si="17"/>
        <v>No pasa</v>
      </c>
      <c r="Z66" s="263"/>
      <c r="AA66" s="264"/>
      <c r="AB66" s="264"/>
      <c r="AC66" s="264"/>
      <c r="AD66" s="264"/>
      <c r="AE66" s="265"/>
    </row>
    <row r="67" spans="1:31" ht="30" customHeight="1" x14ac:dyDescent="0.25">
      <c r="A67" s="49" t="str">
        <f>+'1. RECOMENDACIONES cap. 1'!A26</f>
        <v>9. Espíritu de lucha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158"/>
      <c r="N67" s="45"/>
      <c r="O67" s="48">
        <f>SUM(B67:N67)</f>
        <v>0</v>
      </c>
      <c r="P67" s="258"/>
      <c r="Q67" s="258"/>
      <c r="R67" s="258"/>
      <c r="S67" s="258"/>
      <c r="T67" s="44"/>
      <c r="U67" s="44"/>
      <c r="V67" s="44"/>
      <c r="W67" s="4">
        <f t="shared" si="3"/>
        <v>0</v>
      </c>
      <c r="X67" s="57">
        <f t="shared" si="16"/>
        <v>0</v>
      </c>
      <c r="Y67" s="3" t="str">
        <f t="shared" si="17"/>
        <v>No pasa</v>
      </c>
      <c r="Z67" s="260"/>
      <c r="AA67" s="261"/>
      <c r="AB67" s="261"/>
      <c r="AC67" s="261"/>
      <c r="AD67" s="261"/>
      <c r="AE67" s="262"/>
    </row>
    <row r="68" spans="1:31" ht="30" customHeight="1" x14ac:dyDescent="0.25">
      <c r="A68" s="68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158"/>
      <c r="N68" s="45"/>
      <c r="O68" s="48">
        <f t="shared" ref="O68:O72" si="20">SUM(B68:N68)</f>
        <v>0</v>
      </c>
      <c r="P68" s="258"/>
      <c r="Q68" s="258"/>
      <c r="R68" s="258"/>
      <c r="S68" s="258"/>
      <c r="T68" s="44"/>
      <c r="U68" s="44"/>
      <c r="V68" s="44"/>
      <c r="W68" s="4">
        <f t="shared" ref="W68:W84" si="21">SUM(T68:V68)</f>
        <v>0</v>
      </c>
      <c r="X68" s="57">
        <f t="shared" si="16"/>
        <v>0</v>
      </c>
      <c r="Y68" s="3" t="str">
        <f t="shared" si="17"/>
        <v>No pasa</v>
      </c>
      <c r="Z68" s="260"/>
      <c r="AA68" s="261"/>
      <c r="AB68" s="261"/>
      <c r="AC68" s="261"/>
      <c r="AD68" s="261"/>
      <c r="AE68" s="262"/>
    </row>
    <row r="69" spans="1:31" ht="30" customHeight="1" x14ac:dyDescent="0.25">
      <c r="A69" s="68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158"/>
      <c r="N69" s="45"/>
      <c r="O69" s="48">
        <f t="shared" si="20"/>
        <v>0</v>
      </c>
      <c r="P69" s="258"/>
      <c r="Q69" s="258"/>
      <c r="R69" s="258"/>
      <c r="S69" s="258"/>
      <c r="T69" s="44"/>
      <c r="U69" s="44"/>
      <c r="V69" s="44"/>
      <c r="W69" s="4">
        <f t="shared" si="21"/>
        <v>0</v>
      </c>
      <c r="X69" s="57">
        <f t="shared" si="16"/>
        <v>0</v>
      </c>
      <c r="Y69" s="3" t="str">
        <f t="shared" si="17"/>
        <v>No pasa</v>
      </c>
      <c r="Z69" s="260"/>
      <c r="AA69" s="261"/>
      <c r="AB69" s="261"/>
      <c r="AC69" s="261"/>
      <c r="AD69" s="261"/>
      <c r="AE69" s="262"/>
    </row>
    <row r="70" spans="1:31" ht="30" customHeight="1" x14ac:dyDescent="0.25">
      <c r="A70" s="68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158"/>
      <c r="N70" s="45"/>
      <c r="O70" s="48">
        <f t="shared" si="20"/>
        <v>0</v>
      </c>
      <c r="P70" s="258"/>
      <c r="Q70" s="258"/>
      <c r="R70" s="258"/>
      <c r="S70" s="258"/>
      <c r="T70" s="44"/>
      <c r="U70" s="44"/>
      <c r="V70" s="44"/>
      <c r="W70" s="4">
        <f t="shared" si="21"/>
        <v>0</v>
      </c>
      <c r="X70" s="57">
        <f t="shared" si="16"/>
        <v>0</v>
      </c>
      <c r="Y70" s="3" t="str">
        <f t="shared" si="17"/>
        <v>No pasa</v>
      </c>
      <c r="Z70" s="260"/>
      <c r="AA70" s="261"/>
      <c r="AB70" s="261"/>
      <c r="AC70" s="261"/>
      <c r="AD70" s="261"/>
      <c r="AE70" s="262"/>
    </row>
    <row r="71" spans="1:31" ht="30" customHeight="1" x14ac:dyDescent="0.25">
      <c r="A71" s="68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158"/>
      <c r="N71" s="45"/>
      <c r="O71" s="48">
        <f t="shared" si="20"/>
        <v>0</v>
      </c>
      <c r="P71" s="258"/>
      <c r="Q71" s="258"/>
      <c r="R71" s="258"/>
      <c r="S71" s="258"/>
      <c r="T71" s="44"/>
      <c r="U71" s="44"/>
      <c r="V71" s="44"/>
      <c r="W71" s="4">
        <f t="shared" si="21"/>
        <v>0</v>
      </c>
      <c r="X71" s="57">
        <f t="shared" si="16"/>
        <v>0</v>
      </c>
      <c r="Y71" s="3" t="str">
        <f t="shared" si="17"/>
        <v>No pasa</v>
      </c>
      <c r="Z71" s="260"/>
      <c r="AA71" s="261"/>
      <c r="AB71" s="261"/>
      <c r="AC71" s="261"/>
      <c r="AD71" s="261"/>
      <c r="AE71" s="262"/>
    </row>
    <row r="72" spans="1:31" ht="30" customHeight="1" x14ac:dyDescent="0.25">
      <c r="A72" s="6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158"/>
      <c r="N72" s="45"/>
      <c r="O72" s="48">
        <f t="shared" si="20"/>
        <v>0</v>
      </c>
      <c r="P72" s="258"/>
      <c r="Q72" s="258"/>
      <c r="R72" s="258"/>
      <c r="S72" s="258"/>
      <c r="T72" s="44"/>
      <c r="U72" s="44"/>
      <c r="V72" s="44"/>
      <c r="W72" s="4">
        <f t="shared" si="21"/>
        <v>0</v>
      </c>
      <c r="X72" s="57">
        <f t="shared" si="16"/>
        <v>0</v>
      </c>
      <c r="Y72" s="3" t="str">
        <f t="shared" si="17"/>
        <v>No pasa</v>
      </c>
      <c r="Z72" s="260"/>
      <c r="AA72" s="261"/>
      <c r="AB72" s="261"/>
      <c r="AC72" s="261"/>
      <c r="AD72" s="261"/>
      <c r="AE72" s="262"/>
    </row>
    <row r="73" spans="1:31" ht="30" customHeight="1" x14ac:dyDescent="0.25">
      <c r="A73" s="50" t="str">
        <f>+'1. RECOMENDACIONES cap. 1'!A27</f>
        <v>10. Caridad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56"/>
      <c r="N73" s="43"/>
      <c r="O73" s="46">
        <f>SUM(B73:N73)</f>
        <v>0</v>
      </c>
      <c r="P73" s="259"/>
      <c r="Q73" s="259"/>
      <c r="R73" s="259"/>
      <c r="S73" s="259"/>
      <c r="T73" s="13"/>
      <c r="U73" s="13"/>
      <c r="V73" s="13"/>
      <c r="W73" s="4">
        <f t="shared" si="21"/>
        <v>0</v>
      </c>
      <c r="X73" s="63">
        <f t="shared" si="16"/>
        <v>0</v>
      </c>
      <c r="Y73" s="3" t="str">
        <f t="shared" si="17"/>
        <v>No pasa</v>
      </c>
      <c r="Z73" s="263"/>
      <c r="AA73" s="264"/>
      <c r="AB73" s="264"/>
      <c r="AC73" s="264"/>
      <c r="AD73" s="264"/>
      <c r="AE73" s="265"/>
    </row>
    <row r="74" spans="1:31" ht="30" customHeight="1" x14ac:dyDescent="0.25">
      <c r="A74" s="50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56"/>
      <c r="N74" s="43"/>
      <c r="O74" s="46">
        <f t="shared" ref="O74:O78" si="22">SUM(B74:N74)</f>
        <v>0</v>
      </c>
      <c r="P74" s="259"/>
      <c r="Q74" s="259"/>
      <c r="R74" s="259"/>
      <c r="S74" s="259"/>
      <c r="T74" s="13"/>
      <c r="U74" s="13"/>
      <c r="V74" s="13"/>
      <c r="W74" s="4">
        <f t="shared" si="21"/>
        <v>0</v>
      </c>
      <c r="X74" s="63">
        <f t="shared" si="16"/>
        <v>0</v>
      </c>
      <c r="Y74" s="3" t="str">
        <f t="shared" si="17"/>
        <v>No pasa</v>
      </c>
      <c r="Z74" s="263"/>
      <c r="AA74" s="264"/>
      <c r="AB74" s="264"/>
      <c r="AC74" s="264"/>
      <c r="AD74" s="264"/>
      <c r="AE74" s="265"/>
    </row>
    <row r="75" spans="1:31" ht="30" customHeight="1" x14ac:dyDescent="0.25">
      <c r="A75" s="50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56"/>
      <c r="N75" s="43"/>
      <c r="O75" s="46">
        <f t="shared" si="22"/>
        <v>0</v>
      </c>
      <c r="P75" s="259"/>
      <c r="Q75" s="259"/>
      <c r="R75" s="259"/>
      <c r="S75" s="259"/>
      <c r="T75" s="13"/>
      <c r="U75" s="13"/>
      <c r="V75" s="13"/>
      <c r="W75" s="4">
        <f t="shared" si="21"/>
        <v>0</v>
      </c>
      <c r="X75" s="63">
        <f t="shared" si="16"/>
        <v>0</v>
      </c>
      <c r="Y75" s="3" t="str">
        <f t="shared" si="17"/>
        <v>No pasa</v>
      </c>
      <c r="Z75" s="263"/>
      <c r="AA75" s="264"/>
      <c r="AB75" s="264"/>
      <c r="AC75" s="264"/>
      <c r="AD75" s="264"/>
      <c r="AE75" s="265"/>
    </row>
    <row r="76" spans="1:31" ht="30" customHeight="1" x14ac:dyDescent="0.25">
      <c r="A76" s="50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56"/>
      <c r="N76" s="43"/>
      <c r="O76" s="46">
        <f t="shared" si="22"/>
        <v>0</v>
      </c>
      <c r="P76" s="259"/>
      <c r="Q76" s="259"/>
      <c r="R76" s="259"/>
      <c r="S76" s="259"/>
      <c r="T76" s="13"/>
      <c r="U76" s="13"/>
      <c r="V76" s="13"/>
      <c r="W76" s="4">
        <f t="shared" si="21"/>
        <v>0</v>
      </c>
      <c r="X76" s="63">
        <f t="shared" si="16"/>
        <v>0</v>
      </c>
      <c r="Y76" s="3" t="str">
        <f t="shared" si="17"/>
        <v>No pasa</v>
      </c>
      <c r="Z76" s="263"/>
      <c r="AA76" s="264"/>
      <c r="AB76" s="264"/>
      <c r="AC76" s="264"/>
      <c r="AD76" s="264"/>
      <c r="AE76" s="265"/>
    </row>
    <row r="77" spans="1:31" ht="30" customHeight="1" x14ac:dyDescent="0.25">
      <c r="A77" s="50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156"/>
      <c r="N77" s="43"/>
      <c r="O77" s="46">
        <f t="shared" si="22"/>
        <v>0</v>
      </c>
      <c r="P77" s="259"/>
      <c r="Q77" s="259"/>
      <c r="R77" s="259"/>
      <c r="S77" s="259"/>
      <c r="T77" s="13"/>
      <c r="U77" s="13"/>
      <c r="V77" s="13"/>
      <c r="W77" s="4">
        <f t="shared" si="21"/>
        <v>0</v>
      </c>
      <c r="X77" s="63">
        <f t="shared" si="16"/>
        <v>0</v>
      </c>
      <c r="Y77" s="3" t="str">
        <f t="shared" si="17"/>
        <v>No pasa</v>
      </c>
      <c r="Z77" s="263"/>
      <c r="AA77" s="264"/>
      <c r="AB77" s="264"/>
      <c r="AC77" s="264"/>
      <c r="AD77" s="264"/>
      <c r="AE77" s="265"/>
    </row>
    <row r="78" spans="1:31" ht="30" customHeight="1" x14ac:dyDescent="0.25">
      <c r="A78" s="50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56"/>
      <c r="N78" s="43"/>
      <c r="O78" s="46">
        <f t="shared" si="22"/>
        <v>0</v>
      </c>
      <c r="P78" s="259"/>
      <c r="Q78" s="259"/>
      <c r="R78" s="259"/>
      <c r="S78" s="259"/>
      <c r="T78" s="13"/>
      <c r="U78" s="13"/>
      <c r="V78" s="13"/>
      <c r="W78" s="4">
        <f t="shared" si="21"/>
        <v>0</v>
      </c>
      <c r="X78" s="63">
        <f t="shared" si="16"/>
        <v>0</v>
      </c>
      <c r="Y78" s="3" t="str">
        <f t="shared" si="17"/>
        <v>No pasa</v>
      </c>
      <c r="Z78" s="263"/>
      <c r="AA78" s="264"/>
      <c r="AB78" s="264"/>
      <c r="AC78" s="264"/>
      <c r="AD78" s="264"/>
      <c r="AE78" s="265"/>
    </row>
    <row r="79" spans="1:31" ht="30" customHeight="1" x14ac:dyDescent="0.25">
      <c r="A79" s="49" t="str">
        <f>+'1. RECOMENDACIONES cap. 1'!A28</f>
        <v>11. Los amores del Regnum Christi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158"/>
      <c r="N79" s="45"/>
      <c r="O79" s="48">
        <f>SUM(B79:N79)</f>
        <v>0</v>
      </c>
      <c r="P79" s="258"/>
      <c r="Q79" s="258"/>
      <c r="R79" s="258"/>
      <c r="S79" s="258"/>
      <c r="T79" s="44"/>
      <c r="U79" s="44"/>
      <c r="V79" s="44"/>
      <c r="W79" s="4">
        <f t="shared" si="21"/>
        <v>0</v>
      </c>
      <c r="X79" s="57">
        <f t="shared" si="16"/>
        <v>0</v>
      </c>
      <c r="Y79" s="3" t="str">
        <f t="shared" si="17"/>
        <v>No pasa</v>
      </c>
      <c r="Z79" s="260"/>
      <c r="AA79" s="261"/>
      <c r="AB79" s="261"/>
      <c r="AC79" s="261"/>
      <c r="AD79" s="261"/>
      <c r="AE79" s="262"/>
    </row>
    <row r="80" spans="1:31" ht="30" customHeight="1" x14ac:dyDescent="0.25">
      <c r="A80" s="6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158"/>
      <c r="N80" s="45"/>
      <c r="O80" s="48">
        <f t="shared" ref="O80:O84" si="23">SUM(B80:N80)</f>
        <v>0</v>
      </c>
      <c r="P80" s="258"/>
      <c r="Q80" s="258"/>
      <c r="R80" s="258"/>
      <c r="S80" s="258"/>
      <c r="T80" s="44"/>
      <c r="U80" s="44"/>
      <c r="V80" s="44"/>
      <c r="W80" s="4">
        <f t="shared" si="21"/>
        <v>0</v>
      </c>
      <c r="X80" s="57">
        <f t="shared" si="16"/>
        <v>0</v>
      </c>
      <c r="Y80" s="3" t="str">
        <f t="shared" si="17"/>
        <v>No pasa</v>
      </c>
      <c r="Z80" s="260"/>
      <c r="AA80" s="261"/>
      <c r="AB80" s="261"/>
      <c r="AC80" s="261"/>
      <c r="AD80" s="261"/>
      <c r="AE80" s="262"/>
    </row>
    <row r="81" spans="1:31" ht="30" customHeight="1" x14ac:dyDescent="0.25">
      <c r="A81" s="68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158"/>
      <c r="N81" s="45"/>
      <c r="O81" s="48">
        <f t="shared" si="23"/>
        <v>0</v>
      </c>
      <c r="P81" s="258"/>
      <c r="Q81" s="258"/>
      <c r="R81" s="258"/>
      <c r="S81" s="258"/>
      <c r="T81" s="44"/>
      <c r="U81" s="44"/>
      <c r="V81" s="44"/>
      <c r="W81" s="4">
        <f t="shared" si="21"/>
        <v>0</v>
      </c>
      <c r="X81" s="57">
        <f t="shared" si="16"/>
        <v>0</v>
      </c>
      <c r="Y81" s="3" t="str">
        <f t="shared" si="17"/>
        <v>No pasa</v>
      </c>
      <c r="Z81" s="260"/>
      <c r="AA81" s="261"/>
      <c r="AB81" s="261"/>
      <c r="AC81" s="261"/>
      <c r="AD81" s="261"/>
      <c r="AE81" s="262"/>
    </row>
    <row r="82" spans="1:31" ht="30" customHeight="1" x14ac:dyDescent="0.25">
      <c r="A82" s="68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158"/>
      <c r="N82" s="45"/>
      <c r="O82" s="48">
        <f t="shared" si="23"/>
        <v>0</v>
      </c>
      <c r="P82" s="258"/>
      <c r="Q82" s="258"/>
      <c r="R82" s="258"/>
      <c r="S82" s="258"/>
      <c r="T82" s="44"/>
      <c r="U82" s="44"/>
      <c r="V82" s="44"/>
      <c r="W82" s="4">
        <f t="shared" si="21"/>
        <v>0</v>
      </c>
      <c r="X82" s="57">
        <f t="shared" si="16"/>
        <v>0</v>
      </c>
      <c r="Y82" s="3" t="str">
        <f t="shared" si="17"/>
        <v>No pasa</v>
      </c>
      <c r="Z82" s="260"/>
      <c r="AA82" s="261"/>
      <c r="AB82" s="261"/>
      <c r="AC82" s="261"/>
      <c r="AD82" s="261"/>
      <c r="AE82" s="262"/>
    </row>
    <row r="83" spans="1:31" ht="30" customHeight="1" x14ac:dyDescent="0.25">
      <c r="A83" s="68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158"/>
      <c r="N83" s="45"/>
      <c r="O83" s="48">
        <f t="shared" si="23"/>
        <v>0</v>
      </c>
      <c r="P83" s="258"/>
      <c r="Q83" s="258"/>
      <c r="R83" s="258"/>
      <c r="S83" s="258"/>
      <c r="T83" s="44"/>
      <c r="U83" s="44"/>
      <c r="V83" s="44"/>
      <c r="W83" s="4">
        <f t="shared" si="21"/>
        <v>0</v>
      </c>
      <c r="X83" s="57">
        <f t="shared" si="16"/>
        <v>0</v>
      </c>
      <c r="Y83" s="3" t="str">
        <f t="shared" si="17"/>
        <v>No pasa</v>
      </c>
      <c r="Z83" s="260"/>
      <c r="AA83" s="261"/>
      <c r="AB83" s="261"/>
      <c r="AC83" s="261"/>
      <c r="AD83" s="261"/>
      <c r="AE83" s="262"/>
    </row>
    <row r="84" spans="1:31" ht="30" customHeight="1" x14ac:dyDescent="0.25">
      <c r="A84" s="68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158"/>
      <c r="N84" s="45"/>
      <c r="O84" s="48">
        <f t="shared" si="23"/>
        <v>0</v>
      </c>
      <c r="P84" s="258"/>
      <c r="Q84" s="258"/>
      <c r="R84" s="258"/>
      <c r="S84" s="258"/>
      <c r="T84" s="44"/>
      <c r="U84" s="44"/>
      <c r="V84" s="44"/>
      <c r="W84" s="4">
        <f t="shared" si="21"/>
        <v>0</v>
      </c>
      <c r="X84" s="57">
        <f t="shared" si="16"/>
        <v>0</v>
      </c>
      <c r="Y84" s="3" t="str">
        <f t="shared" si="17"/>
        <v>No pasa</v>
      </c>
      <c r="Z84" s="260"/>
      <c r="AA84" s="261"/>
      <c r="AB84" s="261"/>
      <c r="AC84" s="261"/>
      <c r="AD84" s="261"/>
      <c r="AE84" s="262"/>
    </row>
    <row r="86" spans="1:31" ht="15.75" x14ac:dyDescent="0.25">
      <c r="A86" s="239" t="s">
        <v>0</v>
      </c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</row>
  </sheetData>
  <mergeCells count="149">
    <mergeCell ref="Z81:AE81"/>
    <mergeCell ref="Z82:AE82"/>
    <mergeCell ref="Z83:AE83"/>
    <mergeCell ref="Z84:AE84"/>
    <mergeCell ref="Z76:AE76"/>
    <mergeCell ref="Z77:AE77"/>
    <mergeCell ref="Z78:AE78"/>
    <mergeCell ref="Z79:AE79"/>
    <mergeCell ref="Z80:AE80"/>
    <mergeCell ref="Z71:AE71"/>
    <mergeCell ref="Z72:AE72"/>
    <mergeCell ref="Z73:AE73"/>
    <mergeCell ref="Z74:AE74"/>
    <mergeCell ref="Z75:AE75"/>
    <mergeCell ref="Z66:AE66"/>
    <mergeCell ref="Z67:AE67"/>
    <mergeCell ref="Z68:AE68"/>
    <mergeCell ref="Z69:AE69"/>
    <mergeCell ref="Z70:AE70"/>
    <mergeCell ref="Z61:AE61"/>
    <mergeCell ref="Z62:AE62"/>
    <mergeCell ref="Z63:AE63"/>
    <mergeCell ref="Z64:AE64"/>
    <mergeCell ref="Z65:AE65"/>
    <mergeCell ref="Z56:AE56"/>
    <mergeCell ref="Z57:AE57"/>
    <mergeCell ref="Z58:AE58"/>
    <mergeCell ref="Z59:AE59"/>
    <mergeCell ref="Z60:AE60"/>
    <mergeCell ref="Z51:AE51"/>
    <mergeCell ref="Z52:AE52"/>
    <mergeCell ref="Z53:AE53"/>
    <mergeCell ref="Z54:AE54"/>
    <mergeCell ref="Z55:AE55"/>
    <mergeCell ref="Z46:AE46"/>
    <mergeCell ref="Z47:AE47"/>
    <mergeCell ref="Z48:AE48"/>
    <mergeCell ref="Z49:AE49"/>
    <mergeCell ref="Z50:AE50"/>
    <mergeCell ref="Z41:AE41"/>
    <mergeCell ref="Z42:AE42"/>
    <mergeCell ref="Z43:AE43"/>
    <mergeCell ref="Z44:AE44"/>
    <mergeCell ref="Z45:AE45"/>
    <mergeCell ref="Z36:AE36"/>
    <mergeCell ref="Z37:AE37"/>
    <mergeCell ref="Z38:AE38"/>
    <mergeCell ref="Z39:AE39"/>
    <mergeCell ref="Z40:AE40"/>
    <mergeCell ref="Z31:AE31"/>
    <mergeCell ref="Z32:AE32"/>
    <mergeCell ref="Z33:AE33"/>
    <mergeCell ref="Z34:AE34"/>
    <mergeCell ref="Z35:AE35"/>
    <mergeCell ref="Z26:AE26"/>
    <mergeCell ref="Z27:AE27"/>
    <mergeCell ref="Z28:AE28"/>
    <mergeCell ref="Z29:AE29"/>
    <mergeCell ref="Z30:AE30"/>
    <mergeCell ref="Z24:AE24"/>
    <mergeCell ref="Z25:AE25"/>
    <mergeCell ref="P24:S24"/>
    <mergeCell ref="A14:AE14"/>
    <mergeCell ref="B16:O16"/>
    <mergeCell ref="T16:W16"/>
    <mergeCell ref="P17:S17"/>
    <mergeCell ref="P18:S18"/>
    <mergeCell ref="P19:S19"/>
    <mergeCell ref="P23:S23"/>
    <mergeCell ref="P22:S22"/>
    <mergeCell ref="Z17:AE17"/>
    <mergeCell ref="Z18:AE18"/>
    <mergeCell ref="Z19:AE19"/>
    <mergeCell ref="P21:S21"/>
    <mergeCell ref="Z21:AE21"/>
    <mergeCell ref="P20:S20"/>
    <mergeCell ref="Z20:AE20"/>
    <mergeCell ref="A4:AE4"/>
    <mergeCell ref="P79:S79"/>
    <mergeCell ref="P80:S80"/>
    <mergeCell ref="P35:S35"/>
    <mergeCell ref="P25:S25"/>
    <mergeCell ref="P26:S26"/>
    <mergeCell ref="P27:S27"/>
    <mergeCell ref="P28:S28"/>
    <mergeCell ref="P29:S29"/>
    <mergeCell ref="P30:S30"/>
    <mergeCell ref="P31:S31"/>
    <mergeCell ref="P32:S32"/>
    <mergeCell ref="P33:S33"/>
    <mergeCell ref="P34:S34"/>
    <mergeCell ref="P47:S47"/>
    <mergeCell ref="P36:S36"/>
    <mergeCell ref="P37:S37"/>
    <mergeCell ref="P38:S38"/>
    <mergeCell ref="P39:S39"/>
    <mergeCell ref="P40:S40"/>
    <mergeCell ref="P41:S41"/>
    <mergeCell ref="P42:S42"/>
    <mergeCell ref="Z22:AE22"/>
    <mergeCell ref="Z23:AE23"/>
    <mergeCell ref="P61:S61"/>
    <mergeCell ref="P62:S62"/>
    <mergeCell ref="P63:S63"/>
    <mergeCell ref="P64:S64"/>
    <mergeCell ref="P65:S65"/>
    <mergeCell ref="P66:S66"/>
    <mergeCell ref="P67:S67"/>
    <mergeCell ref="P68:S68"/>
    <mergeCell ref="P43:S43"/>
    <mergeCell ref="P44:S44"/>
    <mergeCell ref="P45:S45"/>
    <mergeCell ref="P46:S46"/>
    <mergeCell ref="P59:S59"/>
    <mergeCell ref="P48:S48"/>
    <mergeCell ref="P49:S49"/>
    <mergeCell ref="P50:S50"/>
    <mergeCell ref="P51:S51"/>
    <mergeCell ref="P52:S52"/>
    <mergeCell ref="P53:S53"/>
    <mergeCell ref="P54:S54"/>
    <mergeCell ref="P55:S55"/>
    <mergeCell ref="P56:S56"/>
    <mergeCell ref="P57:S57"/>
    <mergeCell ref="P58:S58"/>
    <mergeCell ref="P6:S6"/>
    <mergeCell ref="P9:S9"/>
    <mergeCell ref="P10:S10"/>
    <mergeCell ref="A2:AE2"/>
    <mergeCell ref="A86:AE86"/>
    <mergeCell ref="U9:V10"/>
    <mergeCell ref="W9:AD10"/>
    <mergeCell ref="U11:V12"/>
    <mergeCell ref="W11:AD12"/>
    <mergeCell ref="P69:S69"/>
    <mergeCell ref="P70:S70"/>
    <mergeCell ref="P84:S84"/>
    <mergeCell ref="P78:S78"/>
    <mergeCell ref="P75:S75"/>
    <mergeCell ref="P76:S76"/>
    <mergeCell ref="P81:S81"/>
    <mergeCell ref="P82:S82"/>
    <mergeCell ref="P83:S83"/>
    <mergeCell ref="P77:S77"/>
    <mergeCell ref="P72:S72"/>
    <mergeCell ref="P73:S73"/>
    <mergeCell ref="P74:S74"/>
    <mergeCell ref="P71:S71"/>
    <mergeCell ref="P60:S60"/>
  </mergeCells>
  <conditionalFormatting sqref="X18">
    <cfRule type="expression" dxfId="1160" priority="301">
      <formula>W18&lt;&gt;$P$8</formula>
    </cfRule>
  </conditionalFormatting>
  <conditionalFormatting sqref="Y80">
    <cfRule type="beginsWith" dxfId="1159" priority="104" operator="beginsWith" text="No pasa">
      <formula>LEFT(Y80,LEN("No pasa"))="No pasa"</formula>
    </cfRule>
    <cfRule type="endsWith" dxfId="1158" priority="105" operator="endsWith" text="Pasa">
      <formula>RIGHT(Y80,LEN("Pasa"))="Pasa"</formula>
    </cfRule>
  </conditionalFormatting>
  <conditionalFormatting sqref="X46">
    <cfRule type="expression" dxfId="1157" priority="43">
      <formula>W46&lt;&gt;$P$8</formula>
    </cfRule>
  </conditionalFormatting>
  <conditionalFormatting sqref="Y18">
    <cfRule type="beginsWith" dxfId="1156" priority="302" operator="beginsWith" text="No pasa">
      <formula>LEFT(Y18,LEN("No pasa"))="No pasa"</formula>
    </cfRule>
    <cfRule type="endsWith" dxfId="1155" priority="303" operator="endsWith" text="Pasa">
      <formula>RIGHT(Y18,LEN("Pasa"))="Pasa"</formula>
    </cfRule>
  </conditionalFormatting>
  <conditionalFormatting sqref="Y46">
    <cfRule type="beginsWith" dxfId="1154" priority="206" operator="beginsWith" text="No pasa">
      <formula>LEFT(Y46,LEN("No pasa"))="No pasa"</formula>
    </cfRule>
    <cfRule type="endsWith" dxfId="1153" priority="207" operator="endsWith" text="Pasa">
      <formula>RIGHT(Y46,LEN("Pasa"))="Pasa"</formula>
    </cfRule>
  </conditionalFormatting>
  <conditionalFormatting sqref="X19">
    <cfRule type="expression" dxfId="1152" priority="286">
      <formula>W19&lt;&gt;$P$8</formula>
    </cfRule>
  </conditionalFormatting>
  <conditionalFormatting sqref="Y19">
    <cfRule type="beginsWith" dxfId="1151" priority="287" operator="beginsWith" text="No pasa">
      <formula>LEFT(Y19,LEN("No pasa"))="No pasa"</formula>
    </cfRule>
    <cfRule type="endsWith" dxfId="1150" priority="288" operator="endsWith" text="Pasa">
      <formula>RIGHT(Y19,LEN("Pasa"))="Pasa"</formula>
    </cfRule>
  </conditionalFormatting>
  <conditionalFormatting sqref="X22">
    <cfRule type="expression" dxfId="1149" priority="283">
      <formula>W22&lt;&gt;$P$8</formula>
    </cfRule>
  </conditionalFormatting>
  <conditionalFormatting sqref="Y22">
    <cfRule type="beginsWith" dxfId="1148" priority="284" operator="beginsWith" text="No pasa">
      <formula>LEFT(Y22,LEN("No pasa"))="No pasa"</formula>
    </cfRule>
    <cfRule type="endsWith" dxfId="1147" priority="285" operator="endsWith" text="Pasa">
      <formula>RIGHT(Y22,LEN("Pasa"))="Pasa"</formula>
    </cfRule>
  </conditionalFormatting>
  <conditionalFormatting sqref="X23">
    <cfRule type="expression" dxfId="1146" priority="280">
      <formula>W23&lt;&gt;$P$8</formula>
    </cfRule>
  </conditionalFormatting>
  <conditionalFormatting sqref="Y23">
    <cfRule type="beginsWith" dxfId="1145" priority="281" operator="beginsWith" text="No pasa">
      <formula>LEFT(Y23,LEN("No pasa"))="No pasa"</formula>
    </cfRule>
    <cfRule type="endsWith" dxfId="1144" priority="282" operator="endsWith" text="Pasa">
      <formula>RIGHT(Y23,LEN("Pasa"))="Pasa"</formula>
    </cfRule>
  </conditionalFormatting>
  <conditionalFormatting sqref="X24">
    <cfRule type="expression" dxfId="1143" priority="274">
      <formula>W24&lt;&gt;$P$8</formula>
    </cfRule>
  </conditionalFormatting>
  <conditionalFormatting sqref="Y24">
    <cfRule type="beginsWith" dxfId="1142" priority="275" operator="beginsWith" text="No pasa">
      <formula>LEFT(Y24,LEN("No pasa"))="No pasa"</formula>
    </cfRule>
    <cfRule type="endsWith" dxfId="1141" priority="276" operator="endsWith" text="Pasa">
      <formula>RIGHT(Y24,LEN("Pasa"))="Pasa"</formula>
    </cfRule>
  </conditionalFormatting>
  <conditionalFormatting sqref="X25">
    <cfRule type="expression" dxfId="1140" priority="271">
      <formula>W25&lt;&gt;$P$8</formula>
    </cfRule>
  </conditionalFormatting>
  <conditionalFormatting sqref="Y25">
    <cfRule type="beginsWith" dxfId="1139" priority="272" operator="beginsWith" text="No pasa">
      <formula>LEFT(Y25,LEN("No pasa"))="No pasa"</formula>
    </cfRule>
    <cfRule type="endsWith" dxfId="1138" priority="273" operator="endsWith" text="Pasa">
      <formula>RIGHT(Y25,LEN("Pasa"))="Pasa"</formula>
    </cfRule>
  </conditionalFormatting>
  <conditionalFormatting sqref="X26">
    <cfRule type="expression" dxfId="1137" priority="268">
      <formula>W26&lt;&gt;$P$8</formula>
    </cfRule>
  </conditionalFormatting>
  <conditionalFormatting sqref="Y26">
    <cfRule type="beginsWith" dxfId="1136" priority="269" operator="beginsWith" text="No pasa">
      <formula>LEFT(Y26,LEN("No pasa"))="No pasa"</formula>
    </cfRule>
    <cfRule type="endsWith" dxfId="1135" priority="270" operator="endsWith" text="Pasa">
      <formula>RIGHT(Y26,LEN("Pasa"))="Pasa"</formula>
    </cfRule>
  </conditionalFormatting>
  <conditionalFormatting sqref="X27">
    <cfRule type="expression" dxfId="1134" priority="265">
      <formula>W27&lt;&gt;$P$8</formula>
    </cfRule>
  </conditionalFormatting>
  <conditionalFormatting sqref="Y27">
    <cfRule type="beginsWith" dxfId="1133" priority="266" operator="beginsWith" text="No pasa">
      <formula>LEFT(Y27,LEN("No pasa"))="No pasa"</formula>
    </cfRule>
    <cfRule type="endsWith" dxfId="1132" priority="267" operator="endsWith" text="Pasa">
      <formula>RIGHT(Y27,LEN("Pasa"))="Pasa"</formula>
    </cfRule>
  </conditionalFormatting>
  <conditionalFormatting sqref="X28">
    <cfRule type="expression" dxfId="1131" priority="262">
      <formula>W28&lt;&gt;$P$8</formula>
    </cfRule>
  </conditionalFormatting>
  <conditionalFormatting sqref="Y28">
    <cfRule type="beginsWith" dxfId="1130" priority="263" operator="beginsWith" text="No pasa">
      <formula>LEFT(Y28,LEN("No pasa"))="No pasa"</formula>
    </cfRule>
    <cfRule type="endsWith" dxfId="1129" priority="264" operator="endsWith" text="Pasa">
      <formula>RIGHT(Y28,LEN("Pasa"))="Pasa"</formula>
    </cfRule>
  </conditionalFormatting>
  <conditionalFormatting sqref="X29">
    <cfRule type="expression" dxfId="1128" priority="259">
      <formula>W29&lt;&gt;$P$8</formula>
    </cfRule>
  </conditionalFormatting>
  <conditionalFormatting sqref="Y29">
    <cfRule type="beginsWith" dxfId="1127" priority="260" operator="beginsWith" text="No pasa">
      <formula>LEFT(Y29,LEN("No pasa"))="No pasa"</formula>
    </cfRule>
    <cfRule type="endsWith" dxfId="1126" priority="261" operator="endsWith" text="Pasa">
      <formula>RIGHT(Y29,LEN("Pasa"))="Pasa"</formula>
    </cfRule>
  </conditionalFormatting>
  <conditionalFormatting sqref="X30">
    <cfRule type="expression" dxfId="1125" priority="256">
      <formula>W30&lt;&gt;$P$8</formula>
    </cfRule>
  </conditionalFormatting>
  <conditionalFormatting sqref="Y30">
    <cfRule type="beginsWith" dxfId="1124" priority="257" operator="beginsWith" text="No pasa">
      <formula>LEFT(Y30,LEN("No pasa"))="No pasa"</formula>
    </cfRule>
    <cfRule type="endsWith" dxfId="1123" priority="258" operator="endsWith" text="Pasa">
      <formula>RIGHT(Y30,LEN("Pasa"))="Pasa"</formula>
    </cfRule>
  </conditionalFormatting>
  <conditionalFormatting sqref="Y31">
    <cfRule type="beginsWith" dxfId="1122" priority="254" operator="beginsWith" text="No pasa">
      <formula>LEFT(Y31,LEN("No pasa"))="No pasa"</formula>
    </cfRule>
    <cfRule type="endsWith" dxfId="1121" priority="255" operator="endsWith" text="Pasa">
      <formula>RIGHT(Y31,LEN("Pasa"))="Pasa"</formula>
    </cfRule>
  </conditionalFormatting>
  <conditionalFormatting sqref="Y32">
    <cfRule type="beginsWith" dxfId="1120" priority="251" operator="beginsWith" text="No pasa">
      <formula>LEFT(Y32,LEN("No pasa"))="No pasa"</formula>
    </cfRule>
    <cfRule type="endsWith" dxfId="1119" priority="252" operator="endsWith" text="Pasa">
      <formula>RIGHT(Y32,LEN("Pasa"))="Pasa"</formula>
    </cfRule>
  </conditionalFormatting>
  <conditionalFormatting sqref="Y33">
    <cfRule type="beginsWith" dxfId="1118" priority="248" operator="beginsWith" text="No pasa">
      <formula>LEFT(Y33,LEN("No pasa"))="No pasa"</formula>
    </cfRule>
    <cfRule type="endsWith" dxfId="1117" priority="249" operator="endsWith" text="Pasa">
      <formula>RIGHT(Y33,LEN("Pasa"))="Pasa"</formula>
    </cfRule>
  </conditionalFormatting>
  <conditionalFormatting sqref="Y34">
    <cfRule type="beginsWith" dxfId="1116" priority="245" operator="beginsWith" text="No pasa">
      <formula>LEFT(Y34,LEN("No pasa"))="No pasa"</formula>
    </cfRule>
    <cfRule type="endsWith" dxfId="1115" priority="246" operator="endsWith" text="Pasa">
      <formula>RIGHT(Y34,LEN("Pasa"))="Pasa"</formula>
    </cfRule>
  </conditionalFormatting>
  <conditionalFormatting sqref="Y35">
    <cfRule type="beginsWith" dxfId="1114" priority="242" operator="beginsWith" text="No pasa">
      <formula>LEFT(Y35,LEN("No pasa"))="No pasa"</formula>
    </cfRule>
    <cfRule type="endsWith" dxfId="1113" priority="243" operator="endsWith" text="Pasa">
      <formula>RIGHT(Y35,LEN("Pasa"))="Pasa"</formula>
    </cfRule>
  </conditionalFormatting>
  <conditionalFormatting sqref="Y36">
    <cfRule type="beginsWith" dxfId="1112" priority="239" operator="beginsWith" text="No pasa">
      <formula>LEFT(Y36,LEN("No pasa"))="No pasa"</formula>
    </cfRule>
    <cfRule type="endsWith" dxfId="1111" priority="240" operator="endsWith" text="Pasa">
      <formula>RIGHT(Y36,LEN("Pasa"))="Pasa"</formula>
    </cfRule>
  </conditionalFormatting>
  <conditionalFormatting sqref="Y37">
    <cfRule type="beginsWith" dxfId="1110" priority="236" operator="beginsWith" text="No pasa">
      <formula>LEFT(Y37,LEN("No pasa"))="No pasa"</formula>
    </cfRule>
    <cfRule type="endsWith" dxfId="1109" priority="237" operator="endsWith" text="Pasa">
      <formula>RIGHT(Y37,LEN("Pasa"))="Pasa"</formula>
    </cfRule>
  </conditionalFormatting>
  <conditionalFormatting sqref="Y38">
    <cfRule type="beginsWith" dxfId="1108" priority="233" operator="beginsWith" text="No pasa">
      <formula>LEFT(Y38,LEN("No pasa"))="No pasa"</formula>
    </cfRule>
    <cfRule type="endsWith" dxfId="1107" priority="234" operator="endsWith" text="Pasa">
      <formula>RIGHT(Y38,LEN("Pasa"))="Pasa"</formula>
    </cfRule>
  </conditionalFormatting>
  <conditionalFormatting sqref="Y39">
    <cfRule type="beginsWith" dxfId="1106" priority="230" operator="beginsWith" text="No pasa">
      <formula>LEFT(Y39,LEN("No pasa"))="No pasa"</formula>
    </cfRule>
    <cfRule type="endsWith" dxfId="1105" priority="231" operator="endsWith" text="Pasa">
      <formula>RIGHT(Y39,LEN("Pasa"))="Pasa"</formula>
    </cfRule>
  </conditionalFormatting>
  <conditionalFormatting sqref="Y40">
    <cfRule type="beginsWith" dxfId="1104" priority="227" operator="beginsWith" text="No pasa">
      <formula>LEFT(Y40,LEN("No pasa"))="No pasa"</formula>
    </cfRule>
    <cfRule type="endsWith" dxfId="1103" priority="228" operator="endsWith" text="Pasa">
      <formula>RIGHT(Y40,LEN("Pasa"))="Pasa"</formula>
    </cfRule>
  </conditionalFormatting>
  <conditionalFormatting sqref="Y41">
    <cfRule type="beginsWith" dxfId="1102" priority="224" operator="beginsWith" text="No pasa">
      <formula>LEFT(Y41,LEN("No pasa"))="No pasa"</formula>
    </cfRule>
    <cfRule type="endsWith" dxfId="1101" priority="225" operator="endsWith" text="Pasa">
      <formula>RIGHT(Y41,LEN("Pasa"))="Pasa"</formula>
    </cfRule>
  </conditionalFormatting>
  <conditionalFormatting sqref="Y42">
    <cfRule type="beginsWith" dxfId="1100" priority="221" operator="beginsWith" text="No pasa">
      <formula>LEFT(Y42,LEN("No pasa"))="No pasa"</formula>
    </cfRule>
    <cfRule type="endsWith" dxfId="1099" priority="222" operator="endsWith" text="Pasa">
      <formula>RIGHT(Y42,LEN("Pasa"))="Pasa"</formula>
    </cfRule>
  </conditionalFormatting>
  <conditionalFormatting sqref="Y43">
    <cfRule type="beginsWith" dxfId="1098" priority="218" operator="beginsWith" text="No pasa">
      <formula>LEFT(Y43,LEN("No pasa"))="No pasa"</formula>
    </cfRule>
    <cfRule type="endsWith" dxfId="1097" priority="219" operator="endsWith" text="Pasa">
      <formula>RIGHT(Y43,LEN("Pasa"))="Pasa"</formula>
    </cfRule>
  </conditionalFormatting>
  <conditionalFormatting sqref="X58">
    <cfRule type="expression" dxfId="1096" priority="31">
      <formula>W58&lt;&gt;$P$8</formula>
    </cfRule>
  </conditionalFormatting>
  <conditionalFormatting sqref="Y84">
    <cfRule type="beginsWith" dxfId="1095" priority="92" operator="beginsWith" text="No pasa">
      <formula>LEFT(Y84,LEN("No pasa"))="No pasa"</formula>
    </cfRule>
    <cfRule type="endsWith" dxfId="1094" priority="93" operator="endsWith" text="Pasa">
      <formula>RIGHT(Y84,LEN("Pasa"))="Pasa"</formula>
    </cfRule>
  </conditionalFormatting>
  <conditionalFormatting sqref="Y44">
    <cfRule type="beginsWith" dxfId="1093" priority="212" operator="beginsWith" text="No pasa">
      <formula>LEFT(Y44,LEN("No pasa"))="No pasa"</formula>
    </cfRule>
    <cfRule type="endsWith" dxfId="1092" priority="213" operator="endsWith" text="Pasa">
      <formula>RIGHT(Y44,LEN("Pasa"))="Pasa"</formula>
    </cfRule>
  </conditionalFormatting>
  <conditionalFormatting sqref="Y45">
    <cfRule type="beginsWith" dxfId="1091" priority="209" operator="beginsWith" text="No pasa">
      <formula>LEFT(Y45,LEN("No pasa"))="No pasa"</formula>
    </cfRule>
    <cfRule type="endsWith" dxfId="1090" priority="210" operator="endsWith" text="Pasa">
      <formula>RIGHT(Y45,LEN("Pasa"))="Pasa"</formula>
    </cfRule>
  </conditionalFormatting>
  <conditionalFormatting sqref="Y47">
    <cfRule type="beginsWith" dxfId="1089" priority="203" operator="beginsWith" text="No pasa">
      <formula>LEFT(Y47,LEN("No pasa"))="No pasa"</formula>
    </cfRule>
    <cfRule type="endsWith" dxfId="1088" priority="204" operator="endsWith" text="Pasa">
      <formula>RIGHT(Y47,LEN("Pasa"))="Pasa"</formula>
    </cfRule>
  </conditionalFormatting>
  <conditionalFormatting sqref="Y48">
    <cfRule type="beginsWith" dxfId="1087" priority="200" operator="beginsWith" text="No pasa">
      <formula>LEFT(Y48,LEN("No pasa"))="No pasa"</formula>
    </cfRule>
    <cfRule type="endsWith" dxfId="1086" priority="201" operator="endsWith" text="Pasa">
      <formula>RIGHT(Y48,LEN("Pasa"))="Pasa"</formula>
    </cfRule>
  </conditionalFormatting>
  <conditionalFormatting sqref="Y49">
    <cfRule type="beginsWith" dxfId="1085" priority="197" operator="beginsWith" text="No pasa">
      <formula>LEFT(Y49,LEN("No pasa"))="No pasa"</formula>
    </cfRule>
    <cfRule type="endsWith" dxfId="1084" priority="198" operator="endsWith" text="Pasa">
      <formula>RIGHT(Y49,LEN("Pasa"))="Pasa"</formula>
    </cfRule>
  </conditionalFormatting>
  <conditionalFormatting sqref="Y50">
    <cfRule type="beginsWith" dxfId="1083" priority="194" operator="beginsWith" text="No pasa">
      <formula>LEFT(Y50,LEN("No pasa"))="No pasa"</formula>
    </cfRule>
    <cfRule type="endsWith" dxfId="1082" priority="195" operator="endsWith" text="Pasa">
      <formula>RIGHT(Y50,LEN("Pasa"))="Pasa"</formula>
    </cfRule>
  </conditionalFormatting>
  <conditionalFormatting sqref="Y51">
    <cfRule type="beginsWith" dxfId="1081" priority="191" operator="beginsWith" text="No pasa">
      <formula>LEFT(Y51,LEN("No pasa"))="No pasa"</formula>
    </cfRule>
    <cfRule type="endsWith" dxfId="1080" priority="192" operator="endsWith" text="Pasa">
      <formula>RIGHT(Y51,LEN("Pasa"))="Pasa"</formula>
    </cfRule>
  </conditionalFormatting>
  <conditionalFormatting sqref="Y52">
    <cfRule type="beginsWith" dxfId="1079" priority="188" operator="beginsWith" text="No pasa">
      <formula>LEFT(Y52,LEN("No pasa"))="No pasa"</formula>
    </cfRule>
    <cfRule type="endsWith" dxfId="1078" priority="189" operator="endsWith" text="Pasa">
      <formula>RIGHT(Y52,LEN("Pasa"))="Pasa"</formula>
    </cfRule>
  </conditionalFormatting>
  <conditionalFormatting sqref="Y53">
    <cfRule type="beginsWith" dxfId="1077" priority="185" operator="beginsWith" text="No pasa">
      <formula>LEFT(Y53,LEN("No pasa"))="No pasa"</formula>
    </cfRule>
    <cfRule type="endsWith" dxfId="1076" priority="186" operator="endsWith" text="Pasa">
      <formula>RIGHT(Y53,LEN("Pasa"))="Pasa"</formula>
    </cfRule>
  </conditionalFormatting>
  <conditionalFormatting sqref="Y54">
    <cfRule type="beginsWith" dxfId="1075" priority="182" operator="beginsWith" text="No pasa">
      <formula>LEFT(Y54,LEN("No pasa"))="No pasa"</formula>
    </cfRule>
    <cfRule type="endsWith" dxfId="1074" priority="183" operator="endsWith" text="Pasa">
      <formula>RIGHT(Y54,LEN("Pasa"))="Pasa"</formula>
    </cfRule>
  </conditionalFormatting>
  <conditionalFormatting sqref="Y55">
    <cfRule type="beginsWith" dxfId="1073" priority="179" operator="beginsWith" text="No pasa">
      <formula>LEFT(Y55,LEN("No pasa"))="No pasa"</formula>
    </cfRule>
    <cfRule type="endsWith" dxfId="1072" priority="180" operator="endsWith" text="Pasa">
      <formula>RIGHT(Y55,LEN("Pasa"))="Pasa"</formula>
    </cfRule>
  </conditionalFormatting>
  <conditionalFormatting sqref="Y56">
    <cfRule type="beginsWith" dxfId="1071" priority="176" operator="beginsWith" text="No pasa">
      <formula>LEFT(Y56,LEN("No pasa"))="No pasa"</formula>
    </cfRule>
    <cfRule type="endsWith" dxfId="1070" priority="177" operator="endsWith" text="Pasa">
      <formula>RIGHT(Y56,LEN("Pasa"))="Pasa"</formula>
    </cfRule>
  </conditionalFormatting>
  <conditionalFormatting sqref="Y57">
    <cfRule type="beginsWith" dxfId="1069" priority="173" operator="beginsWith" text="No pasa">
      <formula>LEFT(Y57,LEN("No pasa"))="No pasa"</formula>
    </cfRule>
    <cfRule type="endsWith" dxfId="1068" priority="174" operator="endsWith" text="Pasa">
      <formula>RIGHT(Y57,LEN("Pasa"))="Pasa"</formula>
    </cfRule>
  </conditionalFormatting>
  <conditionalFormatting sqref="Y58">
    <cfRule type="beginsWith" dxfId="1067" priority="170" operator="beginsWith" text="No pasa">
      <formula>LEFT(Y58,LEN("No pasa"))="No pasa"</formula>
    </cfRule>
    <cfRule type="endsWith" dxfId="1066" priority="171" operator="endsWith" text="Pasa">
      <formula>RIGHT(Y58,LEN("Pasa"))="Pasa"</formula>
    </cfRule>
  </conditionalFormatting>
  <conditionalFormatting sqref="Y59">
    <cfRule type="beginsWith" dxfId="1065" priority="167" operator="beginsWith" text="No pasa">
      <formula>LEFT(Y59,LEN("No pasa"))="No pasa"</formula>
    </cfRule>
    <cfRule type="endsWith" dxfId="1064" priority="168" operator="endsWith" text="Pasa">
      <formula>RIGHT(Y59,LEN("Pasa"))="Pasa"</formula>
    </cfRule>
  </conditionalFormatting>
  <conditionalFormatting sqref="Y60">
    <cfRule type="beginsWith" dxfId="1063" priority="164" operator="beginsWith" text="No pasa">
      <formula>LEFT(Y60,LEN("No pasa"))="No pasa"</formula>
    </cfRule>
    <cfRule type="endsWith" dxfId="1062" priority="165" operator="endsWith" text="Pasa">
      <formula>RIGHT(Y60,LEN("Pasa"))="Pasa"</formula>
    </cfRule>
  </conditionalFormatting>
  <conditionalFormatting sqref="Y61">
    <cfRule type="beginsWith" dxfId="1061" priority="161" operator="beginsWith" text="No pasa">
      <formula>LEFT(Y61,LEN("No pasa"))="No pasa"</formula>
    </cfRule>
    <cfRule type="endsWith" dxfId="1060" priority="162" operator="endsWith" text="Pasa">
      <formula>RIGHT(Y61,LEN("Pasa"))="Pasa"</formula>
    </cfRule>
  </conditionalFormatting>
  <conditionalFormatting sqref="Y62">
    <cfRule type="beginsWith" dxfId="1059" priority="158" operator="beginsWith" text="No pasa">
      <formula>LEFT(Y62,LEN("No pasa"))="No pasa"</formula>
    </cfRule>
    <cfRule type="endsWith" dxfId="1058" priority="159" operator="endsWith" text="Pasa">
      <formula>RIGHT(Y62,LEN("Pasa"))="Pasa"</formula>
    </cfRule>
  </conditionalFormatting>
  <conditionalFormatting sqref="Y63">
    <cfRule type="beginsWith" dxfId="1057" priority="155" operator="beginsWith" text="No pasa">
      <formula>LEFT(Y63,LEN("No pasa"))="No pasa"</formula>
    </cfRule>
    <cfRule type="endsWith" dxfId="1056" priority="156" operator="endsWith" text="Pasa">
      <formula>RIGHT(Y63,LEN("Pasa"))="Pasa"</formula>
    </cfRule>
  </conditionalFormatting>
  <conditionalFormatting sqref="Y64">
    <cfRule type="beginsWith" dxfId="1055" priority="152" operator="beginsWith" text="No pasa">
      <formula>LEFT(Y64,LEN("No pasa"))="No pasa"</formula>
    </cfRule>
    <cfRule type="endsWith" dxfId="1054" priority="153" operator="endsWith" text="Pasa">
      <formula>RIGHT(Y64,LEN("Pasa"))="Pasa"</formula>
    </cfRule>
  </conditionalFormatting>
  <conditionalFormatting sqref="Y65">
    <cfRule type="beginsWith" dxfId="1053" priority="149" operator="beginsWith" text="No pasa">
      <formula>LEFT(Y65,LEN("No pasa"))="No pasa"</formula>
    </cfRule>
    <cfRule type="endsWith" dxfId="1052" priority="150" operator="endsWith" text="Pasa">
      <formula>RIGHT(Y65,LEN("Pasa"))="Pasa"</formula>
    </cfRule>
  </conditionalFormatting>
  <conditionalFormatting sqref="Y66">
    <cfRule type="beginsWith" dxfId="1051" priority="146" operator="beginsWith" text="No pasa">
      <formula>LEFT(Y66,LEN("No pasa"))="No pasa"</formula>
    </cfRule>
    <cfRule type="endsWith" dxfId="1050" priority="147" operator="endsWith" text="Pasa">
      <formula>RIGHT(Y66,LEN("Pasa"))="Pasa"</formula>
    </cfRule>
  </conditionalFormatting>
  <conditionalFormatting sqref="Y67">
    <cfRule type="beginsWith" dxfId="1049" priority="143" operator="beginsWith" text="No pasa">
      <formula>LEFT(Y67,LEN("No pasa"))="No pasa"</formula>
    </cfRule>
    <cfRule type="endsWith" dxfId="1048" priority="144" operator="endsWith" text="Pasa">
      <formula>RIGHT(Y67,LEN("Pasa"))="Pasa"</formula>
    </cfRule>
  </conditionalFormatting>
  <conditionalFormatting sqref="Y68">
    <cfRule type="beginsWith" dxfId="1047" priority="140" operator="beginsWith" text="No pasa">
      <formula>LEFT(Y68,LEN("No pasa"))="No pasa"</formula>
    </cfRule>
    <cfRule type="endsWith" dxfId="1046" priority="141" operator="endsWith" text="Pasa">
      <formula>RIGHT(Y68,LEN("Pasa"))="Pasa"</formula>
    </cfRule>
  </conditionalFormatting>
  <conditionalFormatting sqref="Y69">
    <cfRule type="beginsWith" dxfId="1045" priority="137" operator="beginsWith" text="No pasa">
      <formula>LEFT(Y69,LEN("No pasa"))="No pasa"</formula>
    </cfRule>
    <cfRule type="endsWith" dxfId="1044" priority="138" operator="endsWith" text="Pasa">
      <formula>RIGHT(Y69,LEN("Pasa"))="Pasa"</formula>
    </cfRule>
  </conditionalFormatting>
  <conditionalFormatting sqref="Y70">
    <cfRule type="beginsWith" dxfId="1043" priority="134" operator="beginsWith" text="No pasa">
      <formula>LEFT(Y70,LEN("No pasa"))="No pasa"</formula>
    </cfRule>
    <cfRule type="endsWith" dxfId="1042" priority="135" operator="endsWith" text="Pasa">
      <formula>RIGHT(Y70,LEN("Pasa"))="Pasa"</formula>
    </cfRule>
  </conditionalFormatting>
  <conditionalFormatting sqref="Y71">
    <cfRule type="beginsWith" dxfId="1041" priority="131" operator="beginsWith" text="No pasa">
      <formula>LEFT(Y71,LEN("No pasa"))="No pasa"</formula>
    </cfRule>
    <cfRule type="endsWith" dxfId="1040" priority="132" operator="endsWith" text="Pasa">
      <formula>RIGHT(Y71,LEN("Pasa"))="Pasa"</formula>
    </cfRule>
  </conditionalFormatting>
  <conditionalFormatting sqref="Y72">
    <cfRule type="beginsWith" dxfId="1039" priority="128" operator="beginsWith" text="No pasa">
      <formula>LEFT(Y72,LEN("No pasa"))="No pasa"</formula>
    </cfRule>
    <cfRule type="endsWith" dxfId="1038" priority="129" operator="endsWith" text="Pasa">
      <formula>RIGHT(Y72,LEN("Pasa"))="Pasa"</formula>
    </cfRule>
  </conditionalFormatting>
  <conditionalFormatting sqref="Y73">
    <cfRule type="beginsWith" dxfId="1037" priority="125" operator="beginsWith" text="No pasa">
      <formula>LEFT(Y73,LEN("No pasa"))="No pasa"</formula>
    </cfRule>
    <cfRule type="endsWith" dxfId="1036" priority="126" operator="endsWith" text="Pasa">
      <formula>RIGHT(Y73,LEN("Pasa"))="Pasa"</formula>
    </cfRule>
  </conditionalFormatting>
  <conditionalFormatting sqref="Y74">
    <cfRule type="beginsWith" dxfId="1035" priority="122" operator="beginsWith" text="No pasa">
      <formula>LEFT(Y74,LEN("No pasa"))="No pasa"</formula>
    </cfRule>
    <cfRule type="endsWith" dxfId="1034" priority="123" operator="endsWith" text="Pasa">
      <formula>RIGHT(Y74,LEN("Pasa"))="Pasa"</formula>
    </cfRule>
  </conditionalFormatting>
  <conditionalFormatting sqref="Y75">
    <cfRule type="beginsWith" dxfId="1033" priority="119" operator="beginsWith" text="No pasa">
      <formula>LEFT(Y75,LEN("No pasa"))="No pasa"</formula>
    </cfRule>
    <cfRule type="endsWith" dxfId="1032" priority="120" operator="endsWith" text="Pasa">
      <formula>RIGHT(Y75,LEN("Pasa"))="Pasa"</formula>
    </cfRule>
  </conditionalFormatting>
  <conditionalFormatting sqref="Y76">
    <cfRule type="beginsWith" dxfId="1031" priority="116" operator="beginsWith" text="No pasa">
      <formula>LEFT(Y76,LEN("No pasa"))="No pasa"</formula>
    </cfRule>
    <cfRule type="endsWith" dxfId="1030" priority="117" operator="endsWith" text="Pasa">
      <formula>RIGHT(Y76,LEN("Pasa"))="Pasa"</formula>
    </cfRule>
  </conditionalFormatting>
  <conditionalFormatting sqref="Y77">
    <cfRule type="beginsWith" dxfId="1029" priority="113" operator="beginsWith" text="No pasa">
      <formula>LEFT(Y77,LEN("No pasa"))="No pasa"</formula>
    </cfRule>
    <cfRule type="endsWith" dxfId="1028" priority="114" operator="endsWith" text="Pasa">
      <formula>RIGHT(Y77,LEN("Pasa"))="Pasa"</formula>
    </cfRule>
  </conditionalFormatting>
  <conditionalFormatting sqref="Y78">
    <cfRule type="beginsWith" dxfId="1027" priority="110" operator="beginsWith" text="No pasa">
      <formula>LEFT(Y78,LEN("No pasa"))="No pasa"</formula>
    </cfRule>
    <cfRule type="endsWith" dxfId="1026" priority="111" operator="endsWith" text="Pasa">
      <formula>RIGHT(Y78,LEN("Pasa"))="Pasa"</formula>
    </cfRule>
  </conditionalFormatting>
  <conditionalFormatting sqref="X33">
    <cfRule type="expression" dxfId="1025" priority="46">
      <formula>W33&lt;&gt;$P$8</formula>
    </cfRule>
  </conditionalFormatting>
  <conditionalFormatting sqref="Y79">
    <cfRule type="beginsWith" dxfId="1024" priority="107" operator="beginsWith" text="No pasa">
      <formula>LEFT(Y79,LEN("No pasa"))="No pasa"</formula>
    </cfRule>
    <cfRule type="endsWith" dxfId="1023" priority="108" operator="endsWith" text="Pasa">
      <formula>RIGHT(Y79,LEN("Pasa"))="Pasa"</formula>
    </cfRule>
  </conditionalFormatting>
  <conditionalFormatting sqref="X49">
    <cfRule type="expression" dxfId="1022" priority="40">
      <formula>W49&lt;&gt;$P$8</formula>
    </cfRule>
  </conditionalFormatting>
  <conditionalFormatting sqref="Y81">
    <cfRule type="beginsWith" dxfId="1021" priority="101" operator="beginsWith" text="No pasa">
      <formula>LEFT(Y81,LEN("No pasa"))="No pasa"</formula>
    </cfRule>
    <cfRule type="endsWith" dxfId="1020" priority="102" operator="endsWith" text="Pasa">
      <formula>RIGHT(Y81,LEN("Pasa"))="Pasa"</formula>
    </cfRule>
  </conditionalFormatting>
  <conditionalFormatting sqref="X52">
    <cfRule type="expression" dxfId="1019" priority="37">
      <formula>W52&lt;&gt;$P$8</formula>
    </cfRule>
  </conditionalFormatting>
  <conditionalFormatting sqref="Y82">
    <cfRule type="beginsWith" dxfId="1018" priority="98" operator="beginsWith" text="No pasa">
      <formula>LEFT(Y82,LEN("No pasa"))="No pasa"</formula>
    </cfRule>
    <cfRule type="endsWith" dxfId="1017" priority="99" operator="endsWith" text="Pasa">
      <formula>RIGHT(Y82,LEN("Pasa"))="Pasa"</formula>
    </cfRule>
  </conditionalFormatting>
  <conditionalFormatting sqref="X45">
    <cfRule type="expression" dxfId="1016" priority="34">
      <formula>W45&lt;&gt;$P$8</formula>
    </cfRule>
  </conditionalFormatting>
  <conditionalFormatting sqref="Y83">
    <cfRule type="beginsWith" dxfId="1015" priority="95" operator="beginsWith" text="No pasa">
      <formula>LEFT(Y83,LEN("No pasa"))="No pasa"</formula>
    </cfRule>
    <cfRule type="endsWith" dxfId="1014" priority="96" operator="endsWith" text="Pasa">
      <formula>RIGHT(Y83,LEN("Pasa"))="Pasa"</formula>
    </cfRule>
  </conditionalFormatting>
  <conditionalFormatting sqref="X21">
    <cfRule type="expression" dxfId="1013" priority="88">
      <formula>W21&lt;&gt;$P$8</formula>
    </cfRule>
  </conditionalFormatting>
  <conditionalFormatting sqref="Y21">
    <cfRule type="beginsWith" dxfId="1012" priority="89" operator="beginsWith" text="No pasa">
      <formula>LEFT(Y21,LEN("No pasa"))="No pasa"</formula>
    </cfRule>
    <cfRule type="endsWith" dxfId="1011" priority="90" operator="endsWith" text="Pasa">
      <formula>RIGHT(Y21,LEN("Pasa"))="Pasa"</formula>
    </cfRule>
  </conditionalFormatting>
  <conditionalFormatting sqref="X55">
    <cfRule type="expression" dxfId="1010" priority="33">
      <formula>W55&lt;&gt;$P$8</formula>
    </cfRule>
  </conditionalFormatting>
  <conditionalFormatting sqref="X56">
    <cfRule type="expression" dxfId="1009" priority="32">
      <formula>W56&lt;&gt;$P$8</formula>
    </cfRule>
  </conditionalFormatting>
  <conditionalFormatting sqref="X59">
    <cfRule type="expression" dxfId="1008" priority="30">
      <formula>W59&lt;&gt;$P$8</formula>
    </cfRule>
  </conditionalFormatting>
  <conditionalFormatting sqref="X60">
    <cfRule type="expression" dxfId="1007" priority="29">
      <formula>W60&lt;&gt;$P$8</formula>
    </cfRule>
  </conditionalFormatting>
  <conditionalFormatting sqref="X61">
    <cfRule type="expression" dxfId="1006" priority="28">
      <formula>W61&lt;&gt;$P$8</formula>
    </cfRule>
  </conditionalFormatting>
  <conditionalFormatting sqref="X50">
    <cfRule type="expression" dxfId="1005" priority="39">
      <formula>W50&lt;&gt;$P$8</formula>
    </cfRule>
  </conditionalFormatting>
  <conditionalFormatting sqref="X51">
    <cfRule type="expression" dxfId="1004" priority="38">
      <formula>W51&lt;&gt;$P$8</formula>
    </cfRule>
  </conditionalFormatting>
  <conditionalFormatting sqref="X53">
    <cfRule type="expression" dxfId="1003" priority="36">
      <formula>W53&lt;&gt;$P$8</formula>
    </cfRule>
  </conditionalFormatting>
  <conditionalFormatting sqref="X54">
    <cfRule type="expression" dxfId="1002" priority="35">
      <formula>W54&lt;&gt;$P$8</formula>
    </cfRule>
  </conditionalFormatting>
  <conditionalFormatting sqref="X43">
    <cfRule type="expression" dxfId="1001" priority="45">
      <formula>W43&lt;&gt;$P$8</formula>
    </cfRule>
  </conditionalFormatting>
  <conditionalFormatting sqref="X44">
    <cfRule type="expression" dxfId="1000" priority="44">
      <formula>W44&lt;&gt;$P$8</formula>
    </cfRule>
  </conditionalFormatting>
  <conditionalFormatting sqref="X47">
    <cfRule type="expression" dxfId="999" priority="42">
      <formula>W47&lt;&gt;$P$8</formula>
    </cfRule>
  </conditionalFormatting>
  <conditionalFormatting sqref="X48">
    <cfRule type="expression" dxfId="998" priority="41">
      <formula>W48&lt;&gt;$P$8</formula>
    </cfRule>
  </conditionalFormatting>
  <conditionalFormatting sqref="X38">
    <cfRule type="expression" dxfId="997" priority="51">
      <formula>W38&lt;&gt;$P$8</formula>
    </cfRule>
  </conditionalFormatting>
  <conditionalFormatting sqref="X39">
    <cfRule type="expression" dxfId="996" priority="50">
      <formula>W39&lt;&gt;$P$8</formula>
    </cfRule>
  </conditionalFormatting>
  <conditionalFormatting sqref="X40">
    <cfRule type="expression" dxfId="995" priority="49">
      <formula>W40&lt;&gt;$P$8</formula>
    </cfRule>
  </conditionalFormatting>
  <conditionalFormatting sqref="X41">
    <cfRule type="expression" dxfId="994" priority="48">
      <formula>W41&lt;&gt;$P$8</formula>
    </cfRule>
  </conditionalFormatting>
  <conditionalFormatting sqref="X42">
    <cfRule type="expression" dxfId="993" priority="47">
      <formula>W42&lt;&gt;$P$8</formula>
    </cfRule>
  </conditionalFormatting>
  <conditionalFormatting sqref="X31">
    <cfRule type="expression" dxfId="992" priority="57">
      <formula>W31&lt;&gt;$P$8</formula>
    </cfRule>
  </conditionalFormatting>
  <conditionalFormatting sqref="X32">
    <cfRule type="expression" dxfId="991" priority="56">
      <formula>W32&lt;&gt;$P$8</formula>
    </cfRule>
  </conditionalFormatting>
  <conditionalFormatting sqref="X34">
    <cfRule type="expression" dxfId="990" priority="55">
      <formula>W34&lt;&gt;$P$8</formula>
    </cfRule>
  </conditionalFormatting>
  <conditionalFormatting sqref="X35">
    <cfRule type="expression" dxfId="989" priority="54">
      <formula>W35&lt;&gt;$P$8</formula>
    </cfRule>
  </conditionalFormatting>
  <conditionalFormatting sqref="X36">
    <cfRule type="expression" dxfId="988" priority="53">
      <formula>W36&lt;&gt;$P$8</formula>
    </cfRule>
  </conditionalFormatting>
  <conditionalFormatting sqref="X37">
    <cfRule type="expression" dxfId="987" priority="52">
      <formula>W37&lt;&gt;$P$8</formula>
    </cfRule>
  </conditionalFormatting>
  <conditionalFormatting sqref="X62">
    <cfRule type="expression" dxfId="986" priority="27">
      <formula>W62&lt;&gt;$P$8</formula>
    </cfRule>
  </conditionalFormatting>
  <conditionalFormatting sqref="X63">
    <cfRule type="expression" dxfId="985" priority="26">
      <formula>W63&lt;&gt;$P$8</formula>
    </cfRule>
  </conditionalFormatting>
  <conditionalFormatting sqref="X64">
    <cfRule type="expression" dxfId="984" priority="25">
      <formula>W64&lt;&gt;$P$8</formula>
    </cfRule>
  </conditionalFormatting>
  <conditionalFormatting sqref="X65">
    <cfRule type="expression" dxfId="983" priority="24">
      <formula>W65&lt;&gt;$P$8</formula>
    </cfRule>
  </conditionalFormatting>
  <conditionalFormatting sqref="X66">
    <cfRule type="expression" dxfId="982" priority="23">
      <formula>W66&lt;&gt;$P$8</formula>
    </cfRule>
  </conditionalFormatting>
  <conditionalFormatting sqref="X57">
    <cfRule type="expression" dxfId="981" priority="22">
      <formula>W57&lt;&gt;$P$8</formula>
    </cfRule>
  </conditionalFormatting>
  <conditionalFormatting sqref="X67">
    <cfRule type="expression" dxfId="980" priority="21">
      <formula>W67&lt;&gt;$P$8</formula>
    </cfRule>
  </conditionalFormatting>
  <conditionalFormatting sqref="X68">
    <cfRule type="expression" dxfId="979" priority="20">
      <formula>W68&lt;&gt;$P$8</formula>
    </cfRule>
  </conditionalFormatting>
  <conditionalFormatting sqref="X70">
    <cfRule type="expression" dxfId="978" priority="19">
      <formula>W70&lt;&gt;$P$8</formula>
    </cfRule>
  </conditionalFormatting>
  <conditionalFormatting sqref="X71">
    <cfRule type="expression" dxfId="977" priority="18">
      <formula>W71&lt;&gt;$P$8</formula>
    </cfRule>
  </conditionalFormatting>
  <conditionalFormatting sqref="X72">
    <cfRule type="expression" dxfId="976" priority="17">
      <formula>W72&lt;&gt;$P$8</formula>
    </cfRule>
  </conditionalFormatting>
  <conditionalFormatting sqref="X73">
    <cfRule type="expression" dxfId="975" priority="16">
      <formula>W73&lt;&gt;$P$8</formula>
    </cfRule>
  </conditionalFormatting>
  <conditionalFormatting sqref="X74">
    <cfRule type="expression" dxfId="974" priority="15">
      <formula>W74&lt;&gt;$P$8</formula>
    </cfRule>
  </conditionalFormatting>
  <conditionalFormatting sqref="X75">
    <cfRule type="expression" dxfId="973" priority="14">
      <formula>W75&lt;&gt;$P$8</formula>
    </cfRule>
  </conditionalFormatting>
  <conditionalFormatting sqref="X76">
    <cfRule type="expression" dxfId="972" priority="13">
      <formula>W76&lt;&gt;$P$8</formula>
    </cfRule>
  </conditionalFormatting>
  <conditionalFormatting sqref="X77">
    <cfRule type="expression" dxfId="971" priority="12">
      <formula>W77&lt;&gt;$P$8</formula>
    </cfRule>
  </conditionalFormatting>
  <conditionalFormatting sqref="X78">
    <cfRule type="expression" dxfId="970" priority="11">
      <formula>W78&lt;&gt;$P$8</formula>
    </cfRule>
  </conditionalFormatting>
  <conditionalFormatting sqref="X69">
    <cfRule type="expression" dxfId="969" priority="10">
      <formula>W69&lt;&gt;$P$8</formula>
    </cfRule>
  </conditionalFormatting>
  <conditionalFormatting sqref="X79">
    <cfRule type="expression" dxfId="968" priority="9">
      <formula>W79&lt;&gt;$P$8</formula>
    </cfRule>
  </conditionalFormatting>
  <conditionalFormatting sqref="X80">
    <cfRule type="expression" dxfId="967" priority="8">
      <formula>W80&lt;&gt;$P$8</formula>
    </cfRule>
  </conditionalFormatting>
  <conditionalFormatting sqref="X82">
    <cfRule type="expression" dxfId="966" priority="7">
      <formula>W82&lt;&gt;$P$8</formula>
    </cfRule>
  </conditionalFormatting>
  <conditionalFormatting sqref="X83">
    <cfRule type="expression" dxfId="965" priority="6">
      <formula>W83&lt;&gt;$P$8</formula>
    </cfRule>
  </conditionalFormatting>
  <conditionalFormatting sqref="X84">
    <cfRule type="expression" dxfId="964" priority="5">
      <formula>W84&lt;&gt;$P$8</formula>
    </cfRule>
  </conditionalFormatting>
  <conditionalFormatting sqref="X81">
    <cfRule type="expression" dxfId="963" priority="4">
      <formula>W81&lt;&gt;$P$8</formula>
    </cfRule>
  </conditionalFormatting>
  <conditionalFormatting sqref="X20">
    <cfRule type="expression" dxfId="962" priority="1">
      <formula>W20&lt;&gt;$P$8</formula>
    </cfRule>
  </conditionalFormatting>
  <conditionalFormatting sqref="Y20">
    <cfRule type="beginsWith" dxfId="961" priority="2" operator="beginsWith" text="No pasa">
      <formula>LEFT(Y20,LEN("No pasa"))="No pasa"</formula>
    </cfRule>
    <cfRule type="endsWith" dxfId="960" priority="3" operator="endsWith" text="Pasa">
      <formula>RIGHT(Y20,LEN("Pasa"))="Pasa"</formula>
    </cfRule>
  </conditionalFormatting>
  <pageMargins left="0.70866141732283472" right="0.70866141732283472" top="0.74803149606299213" bottom="0.74803149606299213" header="0.31496062992125984" footer="0.31496062992125984"/>
  <pageSetup scale="44" fitToHeight="1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opLeftCell="A7" workbookViewId="0">
      <selection activeCell="M18" sqref="M18:U22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5" style="1" customWidth="1"/>
    <col min="10" max="10" width="12.140625" style="1" hidden="1" customWidth="1"/>
    <col min="11" max="11" width="12.140625" style="1" customWidth="1"/>
    <col min="12" max="12" width="18.140625" style="1" customWidth="1"/>
    <col min="13" max="21" width="8.85546875" style="1"/>
    <col min="22" max="22" width="10.7109375" style="10" hidden="1" customWidth="1"/>
    <col min="23" max="16384" width="8.85546875" style="1"/>
  </cols>
  <sheetData>
    <row r="1" spans="1:22" x14ac:dyDescent="0.25">
      <c r="A1" s="12" t="s">
        <v>147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7"/>
      <c r="M6" s="180" t="s">
        <v>29</v>
      </c>
      <c r="N6" s="55">
        <f>F8/3*2</f>
        <v>0</v>
      </c>
      <c r="O6" s="39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7"/>
      <c r="M7" s="180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J11" s="9"/>
      <c r="K11" s="9"/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J12" s="9"/>
      <c r="K12" s="9"/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50</v>
      </c>
      <c r="B18" s="45"/>
      <c r="C18" s="45"/>
      <c r="D18" s="45"/>
      <c r="E18" s="58">
        <f>SUM(B18:D18)</f>
        <v>0</v>
      </c>
      <c r="F18" s="44"/>
      <c r="G18" s="44"/>
      <c r="H18" s="44"/>
      <c r="I18" s="44"/>
      <c r="J18" s="4">
        <f>SUM(F18:I18)</f>
        <v>0</v>
      </c>
      <c r="K18" s="67">
        <f>SUM(F18:H18)</f>
        <v>0</v>
      </c>
      <c r="L18" s="3" t="str">
        <f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51</v>
      </c>
      <c r="B19" s="43"/>
      <c r="C19" s="43"/>
      <c r="D19" s="43"/>
      <c r="E19" s="65">
        <f t="shared" ref="E19:E22" si="0">SUM(B19:D19)</f>
        <v>0</v>
      </c>
      <c r="F19" s="13"/>
      <c r="G19" s="13"/>
      <c r="H19" s="13"/>
      <c r="I19" s="13"/>
      <c r="J19" s="4">
        <f t="shared" ref="J19:J22" si="1">SUM(F19:I19)</f>
        <v>0</v>
      </c>
      <c r="K19" s="66">
        <f>SUM(F19:H19)</f>
        <v>0</v>
      </c>
      <c r="L19" s="3" t="str">
        <f>+IF(F19&gt;=$O$6,"Aprobado",IF(G19&gt;=$O$6,"No Aprobado","Aprobado con cambio"))</f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22" si="2">IF(L19&lt;&gt;"Aprobado",1,0)</f>
        <v>0</v>
      </c>
    </row>
    <row r="20" spans="1:22" ht="30" customHeight="1" x14ac:dyDescent="0.25">
      <c r="A20" s="14" t="s">
        <v>52</v>
      </c>
      <c r="B20" s="45"/>
      <c r="C20" s="45"/>
      <c r="D20" s="45"/>
      <c r="E20" s="58">
        <f t="shared" si="0"/>
        <v>0</v>
      </c>
      <c r="F20" s="44"/>
      <c r="G20" s="44"/>
      <c r="H20" s="44"/>
      <c r="I20" s="44"/>
      <c r="J20" s="4">
        <f t="shared" si="1"/>
        <v>0</v>
      </c>
      <c r="K20" s="67">
        <f>SUM(F20:H20)</f>
        <v>0</v>
      </c>
      <c r="L20" s="3" t="str">
        <f>+IF(F20&gt;=$O$6,"Aprobado",IF(G20&gt;=$O$6,"No Aprobado","Aprobado con cambio"))</f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2"/>
        <v>0</v>
      </c>
    </row>
    <row r="21" spans="1:22" ht="30" customHeight="1" x14ac:dyDescent="0.25">
      <c r="A21" s="14" t="s">
        <v>53</v>
      </c>
      <c r="B21" s="43"/>
      <c r="C21" s="43"/>
      <c r="D21" s="43"/>
      <c r="E21" s="65">
        <f t="shared" si="0"/>
        <v>0</v>
      </c>
      <c r="F21" s="13"/>
      <c r="G21" s="13"/>
      <c r="H21" s="13"/>
      <c r="I21" s="13"/>
      <c r="J21" s="4">
        <f t="shared" si="1"/>
        <v>0</v>
      </c>
      <c r="K21" s="66">
        <f>SUM(F21:H21)</f>
        <v>0</v>
      </c>
      <c r="L21" s="3" t="str">
        <f>+IF(F21&gt;=$O$6,"Aprobado",IF(G21&gt;=$O$6,"No Aprobado","Aprobado con cambio"))</f>
        <v>Aprobado</v>
      </c>
      <c r="M21" s="243"/>
      <c r="N21" s="244"/>
      <c r="O21" s="244"/>
      <c r="P21" s="244"/>
      <c r="Q21" s="244"/>
      <c r="R21" s="244"/>
      <c r="S21" s="244"/>
      <c r="T21" s="244"/>
      <c r="U21" s="245"/>
      <c r="V21" s="10">
        <f t="shared" si="2"/>
        <v>0</v>
      </c>
    </row>
    <row r="22" spans="1:22" ht="30" customHeight="1" x14ac:dyDescent="0.25">
      <c r="A22" s="14" t="s">
        <v>54</v>
      </c>
      <c r="B22" s="45"/>
      <c r="C22" s="45"/>
      <c r="D22" s="45"/>
      <c r="E22" s="58">
        <f t="shared" si="0"/>
        <v>0</v>
      </c>
      <c r="F22" s="44"/>
      <c r="G22" s="44"/>
      <c r="H22" s="44"/>
      <c r="I22" s="44"/>
      <c r="J22" s="4">
        <f t="shared" si="1"/>
        <v>0</v>
      </c>
      <c r="K22" s="67">
        <f>SUM(F22:H22)</f>
        <v>0</v>
      </c>
      <c r="L22" s="3" t="str">
        <f>+IF(F22&gt;=$O$6,"Aprobado",IF(G22&gt;=$O$6,"No Aprobado","Aprobado con cambio"))</f>
        <v>Aprobado</v>
      </c>
      <c r="M22" s="236"/>
      <c r="N22" s="237"/>
      <c r="O22" s="237"/>
      <c r="P22" s="237"/>
      <c r="Q22" s="237"/>
      <c r="R22" s="237"/>
      <c r="S22" s="237"/>
      <c r="T22" s="237"/>
      <c r="U22" s="238"/>
      <c r="V22" s="10">
        <f t="shared" si="2"/>
        <v>0</v>
      </c>
    </row>
    <row r="25" spans="1:22" ht="15.75" x14ac:dyDescent="0.25">
      <c r="A25" s="239" t="s">
        <v>0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</row>
    <row r="26" spans="1:22" x14ac:dyDescent="0.25">
      <c r="A26" s="2"/>
      <c r="B26" s="2"/>
      <c r="C26" s="2"/>
      <c r="D26" s="2"/>
      <c r="E26" s="2"/>
    </row>
    <row r="27" spans="1:22" x14ac:dyDescent="0.25">
      <c r="A27" s="2"/>
      <c r="B27" s="2"/>
      <c r="C27" s="2"/>
      <c r="D27" s="2"/>
      <c r="E27" s="2"/>
    </row>
    <row r="28" spans="1:22" x14ac:dyDescent="0.25">
      <c r="A28" s="2"/>
      <c r="B28" s="2"/>
      <c r="C28" s="2"/>
      <c r="D28" s="2"/>
      <c r="E28" s="2"/>
    </row>
  </sheetData>
  <mergeCells count="19">
    <mergeCell ref="A25:U25"/>
    <mergeCell ref="M17:U17"/>
    <mergeCell ref="M18:U18"/>
    <mergeCell ref="M19:U19"/>
    <mergeCell ref="M20:U20"/>
    <mergeCell ref="M21:U21"/>
    <mergeCell ref="M22:U22"/>
    <mergeCell ref="A2:U2"/>
    <mergeCell ref="A4:U4"/>
    <mergeCell ref="A14:U14"/>
    <mergeCell ref="B16:E16"/>
    <mergeCell ref="F16:I16"/>
    <mergeCell ref="L9:M10"/>
    <mergeCell ref="N9:U10"/>
    <mergeCell ref="L11:M12"/>
    <mergeCell ref="N11:U12"/>
    <mergeCell ref="F6:I6"/>
    <mergeCell ref="F9:I9"/>
    <mergeCell ref="F10:I10"/>
  </mergeCells>
  <conditionalFormatting sqref="K18">
    <cfRule type="expression" dxfId="959" priority="24">
      <formula>J18&lt;&gt;$F$8</formula>
    </cfRule>
  </conditionalFormatting>
  <conditionalFormatting sqref="A18:A19">
    <cfRule type="expression" dxfId="958" priority="23">
      <formula>J18&lt;&gt;$F$8</formula>
    </cfRule>
  </conditionalFormatting>
  <conditionalFormatting sqref="L18">
    <cfRule type="beginsWith" dxfId="957" priority="26" operator="beginsWith" text="No Aprobado">
      <formula>LEFT(L18,LEN("No Aprobado"))="No Aprobado"</formula>
    </cfRule>
    <cfRule type="endsWith" dxfId="956" priority="27" operator="endsWith" text="Aprobado">
      <formula>RIGHT(L18,LEN("Aprobado"))="Aprobado"</formula>
    </cfRule>
    <cfRule type="beginsWith" dxfId="955" priority="28" operator="beginsWith" text="Aprobado con cambio">
      <formula>LEFT(L18,LEN("Aprobado con cambio"))="Aprobado con cambio"</formula>
    </cfRule>
  </conditionalFormatting>
  <conditionalFormatting sqref="K19">
    <cfRule type="expression" dxfId="954" priority="15">
      <formula>J19&lt;&gt;$F$8</formula>
    </cfRule>
  </conditionalFormatting>
  <conditionalFormatting sqref="L19">
    <cfRule type="beginsWith" dxfId="953" priority="16" operator="beginsWith" text="No Aprobado">
      <formula>LEFT(L19,LEN("No Aprobado"))="No Aprobado"</formula>
    </cfRule>
    <cfRule type="endsWith" dxfId="952" priority="17" operator="endsWith" text="Aprobado">
      <formula>RIGHT(L19,LEN("Aprobado"))="Aprobado"</formula>
    </cfRule>
    <cfRule type="beginsWith" dxfId="951" priority="18" operator="beginsWith" text="Aprobado con cambio">
      <formula>LEFT(L19,LEN("Aprobado con cambio"))="Aprobado con cambio"</formula>
    </cfRule>
  </conditionalFormatting>
  <conditionalFormatting sqref="K20">
    <cfRule type="expression" dxfId="950" priority="11">
      <formula>J20&lt;&gt;$F$8</formula>
    </cfRule>
  </conditionalFormatting>
  <conditionalFormatting sqref="L20">
    <cfRule type="beginsWith" dxfId="949" priority="12" operator="beginsWith" text="No Aprobado">
      <formula>LEFT(L20,LEN("No Aprobado"))="No Aprobado"</formula>
    </cfRule>
    <cfRule type="endsWith" dxfId="948" priority="13" operator="endsWith" text="Aprobado">
      <formula>RIGHT(L20,LEN("Aprobado"))="Aprobado"</formula>
    </cfRule>
    <cfRule type="beginsWith" dxfId="947" priority="14" operator="beginsWith" text="Aprobado con cambio">
      <formula>LEFT(L20,LEN("Aprobado con cambio"))="Aprobado con cambio"</formula>
    </cfRule>
  </conditionalFormatting>
  <conditionalFormatting sqref="L21">
    <cfRule type="beginsWith" dxfId="946" priority="8" operator="beginsWith" text="No Aprobado">
      <formula>LEFT(L21,LEN("No Aprobado"))="No Aprobado"</formula>
    </cfRule>
    <cfRule type="endsWith" dxfId="945" priority="9" operator="endsWith" text="Aprobado">
      <formula>RIGHT(L21,LEN("Aprobado"))="Aprobado"</formula>
    </cfRule>
    <cfRule type="beginsWith" dxfId="944" priority="10" operator="beginsWith" text="Aprobado con cambio">
      <formula>LEFT(L21,LEN("Aprobado con cambio"))="Aprobado con cambio"</formula>
    </cfRule>
  </conditionalFormatting>
  <conditionalFormatting sqref="K22">
    <cfRule type="expression" dxfId="943" priority="3">
      <formula>J22&lt;&gt;$F$8</formula>
    </cfRule>
  </conditionalFormatting>
  <conditionalFormatting sqref="L22">
    <cfRule type="beginsWith" dxfId="942" priority="4" operator="beginsWith" text="No Aprobado">
      <formula>LEFT(L22,LEN("No Aprobado"))="No Aprobado"</formula>
    </cfRule>
    <cfRule type="endsWith" dxfId="941" priority="5" operator="endsWith" text="Aprobado">
      <formula>RIGHT(L22,LEN("Aprobado"))="Aprobado"</formula>
    </cfRule>
    <cfRule type="beginsWith" dxfId="940" priority="6" operator="beginsWith" text="Aprobado con cambio">
      <formula>LEFT(L22,LEN("Aprobado con cambio"))="Aprobado con cambio"</formula>
    </cfRule>
  </conditionalFormatting>
  <conditionalFormatting sqref="A20:A22">
    <cfRule type="expression" dxfId="939" priority="2">
      <formula>J20&lt;&gt;$F$8</formula>
    </cfRule>
  </conditionalFormatting>
  <conditionalFormatting sqref="K21">
    <cfRule type="expression" dxfId="938" priority="1">
      <formula>J21&lt;&gt;$F$8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opLeftCell="J13" zoomScale="96" zoomScaleNormal="96" workbookViewId="0">
      <selection activeCell="N18" sqref="N18"/>
    </sheetView>
  </sheetViews>
  <sheetFormatPr defaultColWidth="8.85546875" defaultRowHeight="15" x14ac:dyDescent="0.25"/>
  <cols>
    <col min="1" max="1" width="36.7109375" style="1" customWidth="1"/>
    <col min="2" max="12" width="4.140625" style="1" customWidth="1"/>
    <col min="13" max="13" width="4.140625" style="120" customWidth="1"/>
    <col min="14" max="14" width="4.140625" style="1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2.14062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1" x14ac:dyDescent="0.25">
      <c r="A1" s="12" t="s">
        <v>146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8"/>
      <c r="N1" s="12"/>
      <c r="O1" s="12"/>
    </row>
    <row r="2" spans="1:31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s="120" customFormat="1" x14ac:dyDescent="0.25">
      <c r="A3" s="128"/>
      <c r="B3" s="128"/>
      <c r="C3" s="128"/>
      <c r="D3" s="128"/>
      <c r="E3" s="128"/>
      <c r="W3" s="127"/>
    </row>
    <row r="4" spans="1:3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+'2. RECOMENDACIONES cap. 2'!F6</f>
        <v>0</v>
      </c>
      <c r="Q6" s="250"/>
      <c r="R6" s="250"/>
      <c r="S6" s="251"/>
      <c r="T6" s="9"/>
      <c r="U6" s="187"/>
      <c r="V6" s="180" t="s">
        <v>34</v>
      </c>
      <c r="W6" s="11">
        <f>'2. RECOMENDACIONES cap. 2'!N7</f>
        <v>0.5</v>
      </c>
      <c r="X6" s="167">
        <f>+W6</f>
        <v>0.5</v>
      </c>
    </row>
    <row r="7" spans="1:3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5">
        <f>+'2. RECOMENDACIONES cap. 2'!F7</f>
        <v>0</v>
      </c>
      <c r="Q7" s="120"/>
      <c r="R7" s="120"/>
      <c r="S7" s="120"/>
    </row>
    <row r="8" spans="1:3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66">
        <f>+'2. RECOMENDACIONES cap. 2'!F8</f>
        <v>0</v>
      </c>
      <c r="Q8" s="120"/>
      <c r="R8" s="120"/>
      <c r="S8" s="120"/>
      <c r="U8" s="10"/>
      <c r="V8" s="10"/>
    </row>
    <row r="9" spans="1:3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+'2. RECOMENDACIONES cap. 2'!F9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+'2. RECOMENDACIONES cap. 2'!F10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5"/>
      <c r="N11" s="41"/>
      <c r="O11" s="41"/>
      <c r="P11" s="9"/>
      <c r="Q11" s="9"/>
      <c r="R11" s="9"/>
      <c r="S11" s="9"/>
      <c r="T11" s="9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</row>
    <row r="12" spans="1:31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5"/>
      <c r="N12" s="41"/>
      <c r="O12" s="41"/>
      <c r="P12" s="9"/>
      <c r="Q12" s="9"/>
      <c r="R12" s="9"/>
      <c r="S12" s="9"/>
      <c r="T12" s="9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</row>
    <row r="13" spans="1:31" x14ac:dyDescent="0.25">
      <c r="A13" s="110" t="s">
        <v>209</v>
      </c>
    </row>
    <row r="14" spans="1:31" ht="29.25" customHeight="1" x14ac:dyDescent="0.25">
      <c r="A14" s="266" t="s">
        <v>125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</row>
    <row r="15" spans="1:31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26.2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120"/>
      <c r="Q16" s="120"/>
      <c r="R16" s="120"/>
      <c r="S16" s="120"/>
      <c r="T16" s="246" t="s">
        <v>49</v>
      </c>
      <c r="U16" s="247"/>
      <c r="V16" s="247"/>
      <c r="W16" s="248"/>
      <c r="X16" s="18"/>
      <c r="Y16" s="7"/>
    </row>
    <row r="17" spans="1:31" ht="30" customHeight="1" x14ac:dyDescent="0.25">
      <c r="A17" s="173" t="s">
        <v>20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272" t="s">
        <v>48</v>
      </c>
      <c r="Q17" s="272"/>
      <c r="R17" s="272"/>
      <c r="S17" s="272"/>
      <c r="T17" s="172" t="s">
        <v>18</v>
      </c>
      <c r="U17" s="172" t="s">
        <v>17</v>
      </c>
      <c r="V17" s="172" t="s">
        <v>15</v>
      </c>
      <c r="W17" s="173" t="s">
        <v>14</v>
      </c>
      <c r="X17" s="173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09" t="str">
        <f>+'2. RECOMENDACIONES cap. 2'!A18</f>
        <v>12. Dimensiones de la misión en la vida de los miembros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 t="shared" ref="O18:O24" si="0">SUM(B18:N18)</f>
        <v>0</v>
      </c>
      <c r="P18" s="258"/>
      <c r="Q18" s="258"/>
      <c r="R18" s="258"/>
      <c r="S18" s="258"/>
      <c r="T18" s="157"/>
      <c r="U18" s="157"/>
      <c r="V18" s="157"/>
      <c r="W18" s="122">
        <f>SUM(T18:V18)</f>
        <v>0</v>
      </c>
      <c r="X18" s="169">
        <f t="shared" ref="X18:X47" si="1">SUM(T18:U18)</f>
        <v>0</v>
      </c>
      <c r="Y18" s="3" t="str">
        <f t="shared" ref="Y18:Y47" si="2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17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61">
        <f t="shared" si="0"/>
        <v>0</v>
      </c>
      <c r="P19" s="258"/>
      <c r="Q19" s="258"/>
      <c r="R19" s="258"/>
      <c r="S19" s="258"/>
      <c r="T19" s="157"/>
      <c r="U19" s="157"/>
      <c r="V19" s="157"/>
      <c r="W19" s="122">
        <f t="shared" ref="W19:W47" si="3">SUM(T19:V19)</f>
        <v>0</v>
      </c>
      <c r="X19" s="169">
        <f t="shared" si="1"/>
        <v>0</v>
      </c>
      <c r="Y19" s="3" t="str">
        <f t="shared" si="2"/>
        <v>No pasa</v>
      </c>
      <c r="Z19" s="260"/>
      <c r="AA19" s="261"/>
      <c r="AB19" s="261"/>
      <c r="AC19" s="261"/>
      <c r="AD19" s="261"/>
      <c r="AE19" s="262"/>
    </row>
    <row r="20" spans="1:3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si="0"/>
        <v>0</v>
      </c>
      <c r="P20" s="258"/>
      <c r="Q20" s="258"/>
      <c r="R20" s="258"/>
      <c r="S20" s="258"/>
      <c r="T20" s="157"/>
      <c r="U20" s="157"/>
      <c r="V20" s="157"/>
      <c r="W20" s="122">
        <f t="shared" si="3"/>
        <v>0</v>
      </c>
      <c r="X20" s="169">
        <f t="shared" si="1"/>
        <v>0</v>
      </c>
      <c r="Y20" s="3" t="str">
        <f t="shared" si="2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61">
        <f t="shared" si="0"/>
        <v>0</v>
      </c>
      <c r="P21" s="258"/>
      <c r="Q21" s="258"/>
      <c r="R21" s="258"/>
      <c r="S21" s="258"/>
      <c r="T21" s="157"/>
      <c r="U21" s="157"/>
      <c r="V21" s="157"/>
      <c r="W21" s="122">
        <f t="shared" ref="W21" si="4">SUM(T21:V21)</f>
        <v>0</v>
      </c>
      <c r="X21" s="169">
        <f t="shared" si="1"/>
        <v>0</v>
      </c>
      <c r="Y21" s="3" t="str">
        <f t="shared" si="2"/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176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0"/>
        <v>0</v>
      </c>
      <c r="P22" s="258"/>
      <c r="Q22" s="258"/>
      <c r="R22" s="258"/>
      <c r="S22" s="258"/>
      <c r="T22" s="157"/>
      <c r="U22" s="157"/>
      <c r="V22" s="157"/>
      <c r="W22" s="122">
        <f t="shared" si="3"/>
        <v>0</v>
      </c>
      <c r="X22" s="169">
        <f t="shared" si="1"/>
        <v>0</v>
      </c>
      <c r="Y22" s="3" t="str">
        <f t="shared" si="2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17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>
        <f t="shared" si="0"/>
        <v>0</v>
      </c>
      <c r="P23" s="258"/>
      <c r="Q23" s="258"/>
      <c r="R23" s="258"/>
      <c r="S23" s="258"/>
      <c r="T23" s="157"/>
      <c r="U23" s="157"/>
      <c r="V23" s="157"/>
      <c r="W23" s="122">
        <f t="shared" si="3"/>
        <v>0</v>
      </c>
      <c r="X23" s="169">
        <f t="shared" si="1"/>
        <v>0</v>
      </c>
      <c r="Y23" s="3" t="str">
        <f t="shared" si="2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108" t="str">
        <f>+'2. RECOMENDACIONES cap. 2'!A19</f>
        <v>13. Los campos de acción apostólica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9">
        <f t="shared" si="0"/>
        <v>0</v>
      </c>
      <c r="P24" s="259"/>
      <c r="Q24" s="259"/>
      <c r="R24" s="259"/>
      <c r="S24" s="259"/>
      <c r="T24" s="129"/>
      <c r="U24" s="129"/>
      <c r="V24" s="129"/>
      <c r="W24" s="122">
        <f t="shared" si="3"/>
        <v>0</v>
      </c>
      <c r="X24" s="174">
        <f t="shared" si="1"/>
        <v>0</v>
      </c>
      <c r="Y24" s="3" t="str">
        <f t="shared" si="2"/>
        <v>No pasa</v>
      </c>
      <c r="Z24" s="263"/>
      <c r="AA24" s="264"/>
      <c r="AB24" s="264"/>
      <c r="AC24" s="264"/>
      <c r="AD24" s="264"/>
      <c r="AE24" s="265"/>
    </row>
    <row r="25" spans="1:31" ht="30" customHeight="1" x14ac:dyDescent="0.25">
      <c r="A25" s="16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5">SUM(B25:N25)</f>
        <v>0</v>
      </c>
      <c r="P25" s="259"/>
      <c r="Q25" s="259"/>
      <c r="R25" s="259"/>
      <c r="S25" s="259"/>
      <c r="T25" s="129"/>
      <c r="U25" s="129"/>
      <c r="V25" s="129"/>
      <c r="W25" s="122">
        <f t="shared" si="3"/>
        <v>0</v>
      </c>
      <c r="X25" s="174">
        <f t="shared" si="1"/>
        <v>0</v>
      </c>
      <c r="Y25" s="3" t="str">
        <f t="shared" si="2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16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9">
        <f t="shared" si="5"/>
        <v>0</v>
      </c>
      <c r="P26" s="259"/>
      <c r="Q26" s="259"/>
      <c r="R26" s="259"/>
      <c r="S26" s="259"/>
      <c r="T26" s="129"/>
      <c r="U26" s="129"/>
      <c r="V26" s="129"/>
      <c r="W26" s="122">
        <f t="shared" si="3"/>
        <v>0</v>
      </c>
      <c r="X26" s="174">
        <f t="shared" si="1"/>
        <v>0</v>
      </c>
      <c r="Y26" s="3" t="str">
        <f t="shared" si="2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16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5"/>
        <v>0</v>
      </c>
      <c r="P27" s="259"/>
      <c r="Q27" s="259"/>
      <c r="R27" s="259"/>
      <c r="S27" s="259"/>
      <c r="T27" s="129"/>
      <c r="U27" s="129"/>
      <c r="V27" s="129"/>
      <c r="W27" s="122">
        <f t="shared" si="3"/>
        <v>0</v>
      </c>
      <c r="X27" s="174">
        <f t="shared" si="1"/>
        <v>0</v>
      </c>
      <c r="Y27" s="3" t="str">
        <f t="shared" si="2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16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9">
        <f t="shared" si="5"/>
        <v>0</v>
      </c>
      <c r="P28" s="259"/>
      <c r="Q28" s="259"/>
      <c r="R28" s="259"/>
      <c r="S28" s="259"/>
      <c r="T28" s="129"/>
      <c r="U28" s="129"/>
      <c r="V28" s="129"/>
      <c r="W28" s="122">
        <f t="shared" si="3"/>
        <v>0</v>
      </c>
      <c r="X28" s="174">
        <f t="shared" si="1"/>
        <v>0</v>
      </c>
      <c r="Y28" s="3" t="str">
        <f t="shared" si="2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16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5"/>
        <v>0</v>
      </c>
      <c r="P29" s="259"/>
      <c r="Q29" s="259"/>
      <c r="R29" s="259"/>
      <c r="S29" s="259"/>
      <c r="T29" s="129"/>
      <c r="U29" s="129"/>
      <c r="V29" s="129"/>
      <c r="W29" s="122">
        <f t="shared" si="3"/>
        <v>0</v>
      </c>
      <c r="X29" s="174">
        <f t="shared" si="1"/>
        <v>0</v>
      </c>
      <c r="Y29" s="3" t="str">
        <f t="shared" si="2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109" t="str">
        <f>+'2. RECOMENDACIONES cap. 2'!A20</f>
        <v>14. Criterios de acción apostólica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258"/>
      <c r="Q30" s="258"/>
      <c r="R30" s="258"/>
      <c r="S30" s="258"/>
      <c r="T30" s="157"/>
      <c r="U30" s="157"/>
      <c r="V30" s="157"/>
      <c r="W30" s="122">
        <f t="shared" si="3"/>
        <v>0</v>
      </c>
      <c r="X30" s="169">
        <f t="shared" si="1"/>
        <v>0</v>
      </c>
      <c r="Y30" s="3" t="str">
        <f t="shared" si="2"/>
        <v>No pasa</v>
      </c>
      <c r="Z30" s="260"/>
      <c r="AA30" s="261"/>
      <c r="AB30" s="261"/>
      <c r="AC30" s="261"/>
      <c r="AD30" s="261"/>
      <c r="AE30" s="262"/>
    </row>
    <row r="31" spans="1:31" ht="30" customHeight="1" x14ac:dyDescent="0.25">
      <c r="A31" s="17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1">
        <f t="shared" ref="O31:O35" si="6">SUM(B31:N31)</f>
        <v>0</v>
      </c>
      <c r="P31" s="258"/>
      <c r="Q31" s="258"/>
      <c r="R31" s="258"/>
      <c r="S31" s="258"/>
      <c r="T31" s="157"/>
      <c r="U31" s="157"/>
      <c r="V31" s="157"/>
      <c r="W31" s="122">
        <f t="shared" si="3"/>
        <v>0</v>
      </c>
      <c r="X31" s="169">
        <f t="shared" si="1"/>
        <v>0</v>
      </c>
      <c r="Y31" s="3" t="str">
        <f t="shared" si="2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176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6"/>
        <v>0</v>
      </c>
      <c r="P32" s="258"/>
      <c r="Q32" s="258"/>
      <c r="R32" s="258"/>
      <c r="S32" s="258"/>
      <c r="T32" s="157"/>
      <c r="U32" s="157"/>
      <c r="V32" s="157"/>
      <c r="W32" s="122">
        <f t="shared" si="3"/>
        <v>0</v>
      </c>
      <c r="X32" s="169">
        <f t="shared" si="1"/>
        <v>0</v>
      </c>
      <c r="Y32" s="3" t="str">
        <f t="shared" si="2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17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1">
        <f t="shared" si="6"/>
        <v>0</v>
      </c>
      <c r="P33" s="258"/>
      <c r="Q33" s="258"/>
      <c r="R33" s="258"/>
      <c r="S33" s="258"/>
      <c r="T33" s="157"/>
      <c r="U33" s="157"/>
      <c r="V33" s="157"/>
      <c r="W33" s="122">
        <f t="shared" si="3"/>
        <v>0</v>
      </c>
      <c r="X33" s="169">
        <f t="shared" si="1"/>
        <v>0</v>
      </c>
      <c r="Y33" s="3" t="str">
        <f t="shared" si="2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176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6"/>
        <v>0</v>
      </c>
      <c r="P34" s="258"/>
      <c r="Q34" s="258"/>
      <c r="R34" s="258"/>
      <c r="S34" s="258"/>
      <c r="T34" s="157"/>
      <c r="U34" s="157"/>
      <c r="V34" s="157"/>
      <c r="W34" s="122">
        <f t="shared" si="3"/>
        <v>0</v>
      </c>
      <c r="X34" s="169">
        <f t="shared" si="1"/>
        <v>0</v>
      </c>
      <c r="Y34" s="3" t="str">
        <f t="shared" si="2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17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61">
        <f t="shared" si="6"/>
        <v>0</v>
      </c>
      <c r="P35" s="258"/>
      <c r="Q35" s="258"/>
      <c r="R35" s="258"/>
      <c r="S35" s="258"/>
      <c r="T35" s="157"/>
      <c r="U35" s="157"/>
      <c r="V35" s="157"/>
      <c r="W35" s="122">
        <f t="shared" si="3"/>
        <v>0</v>
      </c>
      <c r="X35" s="169">
        <f t="shared" si="1"/>
        <v>0</v>
      </c>
      <c r="Y35" s="3" t="str">
        <f t="shared" si="2"/>
        <v>No pasa</v>
      </c>
      <c r="Z35" s="260"/>
      <c r="AA35" s="261"/>
      <c r="AB35" s="261"/>
      <c r="AC35" s="261"/>
      <c r="AD35" s="261"/>
      <c r="AE35" s="262"/>
    </row>
    <row r="36" spans="1:31" ht="30" customHeight="1" x14ac:dyDescent="0.25">
      <c r="A36" s="108" t="str">
        <f>+'2. RECOMENDACIONES cap. 2'!A21</f>
        <v>15. El ECYD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9">
        <f>SUM(B36:N36)</f>
        <v>0</v>
      </c>
      <c r="P36" s="259"/>
      <c r="Q36" s="259"/>
      <c r="R36" s="259"/>
      <c r="S36" s="259"/>
      <c r="T36" s="129"/>
      <c r="U36" s="129"/>
      <c r="V36" s="129"/>
      <c r="W36" s="122">
        <f t="shared" si="3"/>
        <v>0</v>
      </c>
      <c r="X36" s="174">
        <f t="shared" si="1"/>
        <v>0</v>
      </c>
      <c r="Y36" s="3" t="str">
        <f t="shared" si="2"/>
        <v>No pasa</v>
      </c>
      <c r="Z36" s="263"/>
      <c r="AA36" s="264"/>
      <c r="AB36" s="264"/>
      <c r="AC36" s="264"/>
      <c r="AD36" s="264"/>
      <c r="AE36" s="265"/>
    </row>
    <row r="37" spans="1:31" ht="30" customHeight="1" x14ac:dyDescent="0.25">
      <c r="A37" s="16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9">
        <f t="shared" ref="O37:O41" si="7">SUM(B37:N37)</f>
        <v>0</v>
      </c>
      <c r="P37" s="259"/>
      <c r="Q37" s="259"/>
      <c r="R37" s="259"/>
      <c r="S37" s="259"/>
      <c r="T37" s="129"/>
      <c r="U37" s="129"/>
      <c r="V37" s="129"/>
      <c r="W37" s="122">
        <f t="shared" si="3"/>
        <v>0</v>
      </c>
      <c r="X37" s="174">
        <f t="shared" si="1"/>
        <v>0</v>
      </c>
      <c r="Y37" s="3" t="str">
        <f t="shared" si="2"/>
        <v>No pasa</v>
      </c>
      <c r="Z37" s="263"/>
      <c r="AA37" s="264"/>
      <c r="AB37" s="264"/>
      <c r="AC37" s="264"/>
      <c r="AD37" s="264"/>
      <c r="AE37" s="265"/>
    </row>
    <row r="38" spans="1:31" ht="30" customHeight="1" x14ac:dyDescent="0.25">
      <c r="A38" s="163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9">
        <f t="shared" si="7"/>
        <v>0</v>
      </c>
      <c r="P38" s="259"/>
      <c r="Q38" s="259"/>
      <c r="R38" s="259"/>
      <c r="S38" s="259"/>
      <c r="T38" s="129"/>
      <c r="U38" s="129"/>
      <c r="V38" s="129"/>
      <c r="W38" s="122">
        <f t="shared" si="3"/>
        <v>0</v>
      </c>
      <c r="X38" s="174">
        <f t="shared" si="1"/>
        <v>0</v>
      </c>
      <c r="Y38" s="3" t="str">
        <f t="shared" si="2"/>
        <v>No pasa</v>
      </c>
      <c r="Z38" s="263"/>
      <c r="AA38" s="264"/>
      <c r="AB38" s="264"/>
      <c r="AC38" s="264"/>
      <c r="AD38" s="264"/>
      <c r="AE38" s="265"/>
    </row>
    <row r="39" spans="1:31" ht="30" customHeight="1" x14ac:dyDescent="0.25">
      <c r="A39" s="16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9">
        <f t="shared" si="7"/>
        <v>0</v>
      </c>
      <c r="P39" s="259"/>
      <c r="Q39" s="259"/>
      <c r="R39" s="259"/>
      <c r="S39" s="259"/>
      <c r="T39" s="129"/>
      <c r="U39" s="129"/>
      <c r="V39" s="129"/>
      <c r="W39" s="122">
        <f t="shared" si="3"/>
        <v>0</v>
      </c>
      <c r="X39" s="174">
        <f t="shared" si="1"/>
        <v>0</v>
      </c>
      <c r="Y39" s="3" t="str">
        <f t="shared" si="2"/>
        <v>No pasa</v>
      </c>
      <c r="Z39" s="263"/>
      <c r="AA39" s="264"/>
      <c r="AB39" s="264"/>
      <c r="AC39" s="264"/>
      <c r="AD39" s="264"/>
      <c r="AE39" s="265"/>
    </row>
    <row r="40" spans="1:31" ht="30" customHeight="1" x14ac:dyDescent="0.25">
      <c r="A40" s="163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9">
        <f t="shared" si="7"/>
        <v>0</v>
      </c>
      <c r="P40" s="259"/>
      <c r="Q40" s="259"/>
      <c r="R40" s="259"/>
      <c r="S40" s="259"/>
      <c r="T40" s="129"/>
      <c r="U40" s="129"/>
      <c r="V40" s="129"/>
      <c r="W40" s="122">
        <f t="shared" si="3"/>
        <v>0</v>
      </c>
      <c r="X40" s="174">
        <f t="shared" si="1"/>
        <v>0</v>
      </c>
      <c r="Y40" s="3" t="str">
        <f t="shared" si="2"/>
        <v>No pasa</v>
      </c>
      <c r="Z40" s="263"/>
      <c r="AA40" s="264"/>
      <c r="AB40" s="264"/>
      <c r="AC40" s="264"/>
      <c r="AD40" s="264"/>
      <c r="AE40" s="265"/>
    </row>
    <row r="41" spans="1:31" ht="30" customHeight="1" x14ac:dyDescent="0.25">
      <c r="A41" s="163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9">
        <f t="shared" si="7"/>
        <v>0</v>
      </c>
      <c r="P41" s="259"/>
      <c r="Q41" s="259"/>
      <c r="R41" s="259"/>
      <c r="S41" s="259"/>
      <c r="T41" s="129"/>
      <c r="U41" s="129"/>
      <c r="V41" s="129"/>
      <c r="W41" s="122">
        <f t="shared" si="3"/>
        <v>0</v>
      </c>
      <c r="X41" s="174">
        <f t="shared" si="1"/>
        <v>0</v>
      </c>
      <c r="Y41" s="3" t="str">
        <f t="shared" si="2"/>
        <v>No pasa</v>
      </c>
      <c r="Z41" s="263"/>
      <c r="AA41" s="264"/>
      <c r="AB41" s="264"/>
      <c r="AC41" s="264"/>
      <c r="AD41" s="264"/>
      <c r="AE41" s="265"/>
    </row>
    <row r="42" spans="1:31" ht="30" customHeight="1" x14ac:dyDescent="0.25">
      <c r="A42" s="109" t="str">
        <f>+'2. RECOMENDACIONES cap. 2'!A22</f>
        <v>16. Las redes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61">
        <f>SUM(B42:N42)</f>
        <v>0</v>
      </c>
      <c r="P42" s="258"/>
      <c r="Q42" s="258"/>
      <c r="R42" s="258"/>
      <c r="S42" s="258"/>
      <c r="T42" s="157"/>
      <c r="U42" s="157"/>
      <c r="V42" s="157"/>
      <c r="W42" s="122">
        <f t="shared" si="3"/>
        <v>0</v>
      </c>
      <c r="X42" s="169">
        <f t="shared" si="1"/>
        <v>0</v>
      </c>
      <c r="Y42" s="3" t="str">
        <f t="shared" si="2"/>
        <v>No pasa</v>
      </c>
      <c r="Z42" s="260"/>
      <c r="AA42" s="261"/>
      <c r="AB42" s="261"/>
      <c r="AC42" s="261"/>
      <c r="AD42" s="261"/>
      <c r="AE42" s="262"/>
    </row>
    <row r="43" spans="1:31" ht="30" customHeight="1" x14ac:dyDescent="0.25">
      <c r="A43" s="17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61">
        <f t="shared" ref="O43:O47" si="8">SUM(B43:N43)</f>
        <v>0</v>
      </c>
      <c r="P43" s="258"/>
      <c r="Q43" s="258"/>
      <c r="R43" s="258"/>
      <c r="S43" s="258"/>
      <c r="T43" s="157"/>
      <c r="U43" s="157"/>
      <c r="V43" s="157"/>
      <c r="W43" s="122">
        <f t="shared" si="3"/>
        <v>0</v>
      </c>
      <c r="X43" s="169">
        <f t="shared" si="1"/>
        <v>0</v>
      </c>
      <c r="Y43" s="3" t="str">
        <f t="shared" si="2"/>
        <v>No pasa</v>
      </c>
      <c r="Z43" s="260"/>
      <c r="AA43" s="261"/>
      <c r="AB43" s="261"/>
      <c r="AC43" s="261"/>
      <c r="AD43" s="261"/>
      <c r="AE43" s="262"/>
    </row>
    <row r="44" spans="1:31" ht="30" customHeight="1" x14ac:dyDescent="0.25">
      <c r="A44" s="176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61">
        <f t="shared" si="8"/>
        <v>0</v>
      </c>
      <c r="P44" s="258"/>
      <c r="Q44" s="258"/>
      <c r="R44" s="258"/>
      <c r="S44" s="258"/>
      <c r="T44" s="157"/>
      <c r="U44" s="157"/>
      <c r="V44" s="157"/>
      <c r="W44" s="122">
        <f t="shared" si="3"/>
        <v>0</v>
      </c>
      <c r="X44" s="169">
        <f t="shared" si="1"/>
        <v>0</v>
      </c>
      <c r="Y44" s="3" t="str">
        <f t="shared" si="2"/>
        <v>No pasa</v>
      </c>
      <c r="Z44" s="260"/>
      <c r="AA44" s="261"/>
      <c r="AB44" s="261"/>
      <c r="AC44" s="261"/>
      <c r="AD44" s="261"/>
      <c r="AE44" s="262"/>
    </row>
    <row r="45" spans="1:31" ht="30" customHeight="1" x14ac:dyDescent="0.25">
      <c r="A45" s="17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61">
        <f t="shared" si="8"/>
        <v>0</v>
      </c>
      <c r="P45" s="258"/>
      <c r="Q45" s="258"/>
      <c r="R45" s="258"/>
      <c r="S45" s="258"/>
      <c r="T45" s="157"/>
      <c r="U45" s="157"/>
      <c r="V45" s="157"/>
      <c r="W45" s="122">
        <f t="shared" si="3"/>
        <v>0</v>
      </c>
      <c r="X45" s="169">
        <f t="shared" si="1"/>
        <v>0</v>
      </c>
      <c r="Y45" s="3" t="str">
        <f t="shared" si="2"/>
        <v>No pasa</v>
      </c>
      <c r="Z45" s="260"/>
      <c r="AA45" s="261"/>
      <c r="AB45" s="261"/>
      <c r="AC45" s="261"/>
      <c r="AD45" s="261"/>
      <c r="AE45" s="262"/>
    </row>
    <row r="46" spans="1:31" ht="30" customHeight="1" x14ac:dyDescent="0.25">
      <c r="A46" s="176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61">
        <f t="shared" si="8"/>
        <v>0</v>
      </c>
      <c r="P46" s="258"/>
      <c r="Q46" s="258"/>
      <c r="R46" s="258"/>
      <c r="S46" s="258"/>
      <c r="T46" s="157"/>
      <c r="U46" s="157"/>
      <c r="V46" s="157"/>
      <c r="W46" s="122">
        <f t="shared" si="3"/>
        <v>0</v>
      </c>
      <c r="X46" s="169">
        <f t="shared" si="1"/>
        <v>0</v>
      </c>
      <c r="Y46" s="3" t="str">
        <f t="shared" si="2"/>
        <v>No pasa</v>
      </c>
      <c r="Z46" s="260"/>
      <c r="AA46" s="261"/>
      <c r="AB46" s="261"/>
      <c r="AC46" s="261"/>
      <c r="AD46" s="261"/>
      <c r="AE46" s="262"/>
    </row>
    <row r="47" spans="1:31" ht="30" customHeight="1" x14ac:dyDescent="0.25">
      <c r="A47" s="17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61">
        <f t="shared" si="8"/>
        <v>0</v>
      </c>
      <c r="P47" s="258"/>
      <c r="Q47" s="258"/>
      <c r="R47" s="258"/>
      <c r="S47" s="258"/>
      <c r="T47" s="157"/>
      <c r="U47" s="157"/>
      <c r="V47" s="157"/>
      <c r="W47" s="122">
        <f t="shared" si="3"/>
        <v>0</v>
      </c>
      <c r="X47" s="169">
        <f t="shared" si="1"/>
        <v>0</v>
      </c>
      <c r="Y47" s="3" t="str">
        <f t="shared" si="2"/>
        <v>No pasa</v>
      </c>
      <c r="Z47" s="260"/>
      <c r="AA47" s="261"/>
      <c r="AB47" s="261"/>
      <c r="AC47" s="261"/>
      <c r="AD47" s="261"/>
      <c r="AE47" s="262"/>
    </row>
    <row r="49" spans="1:31" ht="15.75" x14ac:dyDescent="0.25">
      <c r="A49" s="239" t="s">
        <v>0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</row>
  </sheetData>
  <mergeCells count="75">
    <mergeCell ref="A49:AE49"/>
    <mergeCell ref="Z45:AE45"/>
    <mergeCell ref="Z46:AE46"/>
    <mergeCell ref="Z47:AE47"/>
    <mergeCell ref="Z40:AE40"/>
    <mergeCell ref="Z41:AE41"/>
    <mergeCell ref="Z42:AE42"/>
    <mergeCell ref="Z43:AE43"/>
    <mergeCell ref="Z44:AE44"/>
    <mergeCell ref="P44:S44"/>
    <mergeCell ref="P45:S45"/>
    <mergeCell ref="P46:S46"/>
    <mergeCell ref="P47:S47"/>
    <mergeCell ref="Z35:AE35"/>
    <mergeCell ref="Z36:AE36"/>
    <mergeCell ref="Z37:AE37"/>
    <mergeCell ref="Z38:AE38"/>
    <mergeCell ref="Z39:AE39"/>
    <mergeCell ref="Z30:AE30"/>
    <mergeCell ref="Z31:AE31"/>
    <mergeCell ref="Z32:AE32"/>
    <mergeCell ref="Z33:AE33"/>
    <mergeCell ref="Z34:AE34"/>
    <mergeCell ref="Z25:AE25"/>
    <mergeCell ref="Z26:AE26"/>
    <mergeCell ref="Z27:AE27"/>
    <mergeCell ref="Z28:AE28"/>
    <mergeCell ref="Z29:AE29"/>
    <mergeCell ref="Z20:AE20"/>
    <mergeCell ref="Z21:AE21"/>
    <mergeCell ref="Z22:AE22"/>
    <mergeCell ref="Z23:AE23"/>
    <mergeCell ref="Z24:AE24"/>
    <mergeCell ref="P39:S39"/>
    <mergeCell ref="P40:S40"/>
    <mergeCell ref="P41:S41"/>
    <mergeCell ref="P42:S42"/>
    <mergeCell ref="P43:S43"/>
    <mergeCell ref="P38:S38"/>
    <mergeCell ref="P27:S27"/>
    <mergeCell ref="P28:S28"/>
    <mergeCell ref="P29:S29"/>
    <mergeCell ref="P30:S30"/>
    <mergeCell ref="P31:S31"/>
    <mergeCell ref="P32:S32"/>
    <mergeCell ref="P33:S33"/>
    <mergeCell ref="P34:S34"/>
    <mergeCell ref="P35:S35"/>
    <mergeCell ref="P36:S36"/>
    <mergeCell ref="P37:S37"/>
    <mergeCell ref="P26:S26"/>
    <mergeCell ref="P17:S17"/>
    <mergeCell ref="P18:S18"/>
    <mergeCell ref="P19:S19"/>
    <mergeCell ref="P20:S20"/>
    <mergeCell ref="P21:S21"/>
    <mergeCell ref="P22:S22"/>
    <mergeCell ref="P23:S23"/>
    <mergeCell ref="P24:S24"/>
    <mergeCell ref="P25:S25"/>
    <mergeCell ref="A2:AE2"/>
    <mergeCell ref="Z17:AE17"/>
    <mergeCell ref="Z18:AE18"/>
    <mergeCell ref="Z19:AE19"/>
    <mergeCell ref="A4:AE4"/>
    <mergeCell ref="A14:AE14"/>
    <mergeCell ref="B16:O16"/>
    <mergeCell ref="T16:W16"/>
    <mergeCell ref="U9:V10"/>
    <mergeCell ref="W9:AD10"/>
    <mergeCell ref="U11:V12"/>
    <mergeCell ref="W11:AD12"/>
    <mergeCell ref="P6:S6"/>
    <mergeCell ref="P9:S9"/>
    <mergeCell ref="P10:S10"/>
  </mergeCells>
  <conditionalFormatting sqref="X18">
    <cfRule type="expression" dxfId="937" priority="115">
      <formula>W18&lt;&gt;$P$8</formula>
    </cfRule>
  </conditionalFormatting>
  <conditionalFormatting sqref="Y45">
    <cfRule type="beginsWith" dxfId="936" priority="29" operator="beginsWith" text="No pasa">
      <formula>LEFT(Y45,LEN("No pasa"))="No pasa"</formula>
    </cfRule>
    <cfRule type="endsWith" dxfId="935" priority="30" operator="endsWith" text="Pasa">
      <formula>RIGHT(Y45,LEN("Pasa"))="Pasa"</formula>
    </cfRule>
  </conditionalFormatting>
  <conditionalFormatting sqref="Y18">
    <cfRule type="beginsWith" dxfId="934" priority="116" operator="beginsWith" text="No pasa">
      <formula>LEFT(Y18,LEN("No pasa"))="No pasa"</formula>
    </cfRule>
    <cfRule type="endsWith" dxfId="933" priority="117" operator="endsWith" text="Pasa">
      <formula>RIGHT(Y18,LEN("Pasa"))="Pasa"</formula>
    </cfRule>
  </conditionalFormatting>
  <conditionalFormatting sqref="X19">
    <cfRule type="expression" dxfId="932" priority="106">
      <formula>W19&lt;&gt;$P$8</formula>
    </cfRule>
  </conditionalFormatting>
  <conditionalFormatting sqref="Y19">
    <cfRule type="beginsWith" dxfId="931" priority="107" operator="beginsWith" text="No pasa">
      <formula>LEFT(Y19,LEN("No pasa"))="No pasa"</formula>
    </cfRule>
    <cfRule type="endsWith" dxfId="930" priority="108" operator="endsWith" text="Pasa">
      <formula>RIGHT(Y19,LEN("Pasa"))="Pasa"</formula>
    </cfRule>
  </conditionalFormatting>
  <conditionalFormatting sqref="X20">
    <cfRule type="expression" dxfId="929" priority="103">
      <formula>W20&lt;&gt;$P$8</formula>
    </cfRule>
  </conditionalFormatting>
  <conditionalFormatting sqref="Y20">
    <cfRule type="beginsWith" dxfId="928" priority="104" operator="beginsWith" text="No pasa">
      <formula>LEFT(Y20,LEN("No pasa"))="No pasa"</formula>
    </cfRule>
    <cfRule type="endsWith" dxfId="927" priority="105" operator="endsWith" text="Pasa">
      <formula>RIGHT(Y20,LEN("Pasa"))="Pasa"</formula>
    </cfRule>
  </conditionalFormatting>
  <conditionalFormatting sqref="X21">
    <cfRule type="expression" dxfId="926" priority="100">
      <formula>W21&lt;&gt;$P$8</formula>
    </cfRule>
  </conditionalFormatting>
  <conditionalFormatting sqref="Y21">
    <cfRule type="beginsWith" dxfId="925" priority="101" operator="beginsWith" text="No pasa">
      <formula>LEFT(Y21,LEN("No pasa"))="No pasa"</formula>
    </cfRule>
    <cfRule type="endsWith" dxfId="924" priority="102" operator="endsWith" text="Pasa">
      <formula>RIGHT(Y21,LEN("Pasa"))="Pasa"</formula>
    </cfRule>
  </conditionalFormatting>
  <conditionalFormatting sqref="X22">
    <cfRule type="expression" dxfId="923" priority="97">
      <formula>W22&lt;&gt;$P$8</formula>
    </cfRule>
  </conditionalFormatting>
  <conditionalFormatting sqref="Y22">
    <cfRule type="beginsWith" dxfId="922" priority="98" operator="beginsWith" text="No pasa">
      <formula>LEFT(Y22,LEN("No pasa"))="No pasa"</formula>
    </cfRule>
    <cfRule type="endsWith" dxfId="921" priority="99" operator="endsWith" text="Pasa">
      <formula>RIGHT(Y22,LEN("Pasa"))="Pasa"</formula>
    </cfRule>
  </conditionalFormatting>
  <conditionalFormatting sqref="X23">
    <cfRule type="expression" dxfId="920" priority="94">
      <formula>W23&lt;&gt;$P$8</formula>
    </cfRule>
  </conditionalFormatting>
  <conditionalFormatting sqref="Y23">
    <cfRule type="beginsWith" dxfId="919" priority="95" operator="beginsWith" text="No pasa">
      <formula>LEFT(Y23,LEN("No pasa"))="No pasa"</formula>
    </cfRule>
    <cfRule type="endsWith" dxfId="918" priority="96" operator="endsWith" text="Pasa">
      <formula>RIGHT(Y23,LEN("Pasa"))="Pasa"</formula>
    </cfRule>
  </conditionalFormatting>
  <conditionalFormatting sqref="X24">
    <cfRule type="expression" dxfId="917" priority="91">
      <formula>W24&lt;&gt;$P$8</formula>
    </cfRule>
  </conditionalFormatting>
  <conditionalFormatting sqref="Y24">
    <cfRule type="beginsWith" dxfId="916" priority="92" operator="beginsWith" text="No pasa">
      <formula>LEFT(Y24,LEN("No pasa"))="No pasa"</formula>
    </cfRule>
    <cfRule type="endsWith" dxfId="915" priority="93" operator="endsWith" text="Pasa">
      <formula>RIGHT(Y24,LEN("Pasa"))="Pasa"</formula>
    </cfRule>
  </conditionalFormatting>
  <conditionalFormatting sqref="X25">
    <cfRule type="expression" dxfId="914" priority="88">
      <formula>W25&lt;&gt;$P$8</formula>
    </cfRule>
  </conditionalFormatting>
  <conditionalFormatting sqref="Y25">
    <cfRule type="beginsWith" dxfId="913" priority="89" operator="beginsWith" text="No pasa">
      <formula>LEFT(Y25,LEN("No pasa"))="No pasa"</formula>
    </cfRule>
    <cfRule type="endsWith" dxfId="912" priority="90" operator="endsWith" text="Pasa">
      <formula>RIGHT(Y25,LEN("Pasa"))="Pasa"</formula>
    </cfRule>
  </conditionalFormatting>
  <conditionalFormatting sqref="X26">
    <cfRule type="expression" dxfId="911" priority="85">
      <formula>W26&lt;&gt;$P$8</formula>
    </cfRule>
  </conditionalFormatting>
  <conditionalFormatting sqref="Y26">
    <cfRule type="beginsWith" dxfId="910" priority="86" operator="beginsWith" text="No pasa">
      <formula>LEFT(Y26,LEN("No pasa"))="No pasa"</formula>
    </cfRule>
    <cfRule type="endsWith" dxfId="909" priority="87" operator="endsWith" text="Pasa">
      <formula>RIGHT(Y26,LEN("Pasa"))="Pasa"</formula>
    </cfRule>
  </conditionalFormatting>
  <conditionalFormatting sqref="X27">
    <cfRule type="expression" dxfId="908" priority="82">
      <formula>W27&lt;&gt;$P$8</formula>
    </cfRule>
  </conditionalFormatting>
  <conditionalFormatting sqref="Y27">
    <cfRule type="beginsWith" dxfId="907" priority="83" operator="beginsWith" text="No pasa">
      <formula>LEFT(Y27,LEN("No pasa"))="No pasa"</formula>
    </cfRule>
    <cfRule type="endsWith" dxfId="906" priority="84" operator="endsWith" text="Pasa">
      <formula>RIGHT(Y27,LEN("Pasa"))="Pasa"</formula>
    </cfRule>
  </conditionalFormatting>
  <conditionalFormatting sqref="X28">
    <cfRule type="expression" dxfId="905" priority="79">
      <formula>W28&lt;&gt;$P$8</formula>
    </cfRule>
  </conditionalFormatting>
  <conditionalFormatting sqref="Y28">
    <cfRule type="beginsWith" dxfId="904" priority="80" operator="beginsWith" text="No pasa">
      <formula>LEFT(Y28,LEN("No pasa"))="No pasa"</formula>
    </cfRule>
    <cfRule type="endsWith" dxfId="903" priority="81" operator="endsWith" text="Pasa">
      <formula>RIGHT(Y28,LEN("Pasa"))="Pasa"</formula>
    </cfRule>
  </conditionalFormatting>
  <conditionalFormatting sqref="X29">
    <cfRule type="expression" dxfId="902" priority="76">
      <formula>W29&lt;&gt;$P$8</formula>
    </cfRule>
  </conditionalFormatting>
  <conditionalFormatting sqref="Y29">
    <cfRule type="beginsWith" dxfId="901" priority="77" operator="beginsWith" text="No pasa">
      <formula>LEFT(Y29,LEN("No pasa"))="No pasa"</formula>
    </cfRule>
    <cfRule type="endsWith" dxfId="900" priority="78" operator="endsWith" text="Pasa">
      <formula>RIGHT(Y29,LEN("Pasa"))="Pasa"</formula>
    </cfRule>
  </conditionalFormatting>
  <conditionalFormatting sqref="Y30">
    <cfRule type="beginsWith" dxfId="899" priority="74" operator="beginsWith" text="No pasa">
      <formula>LEFT(Y30,LEN("No pasa"))="No pasa"</formula>
    </cfRule>
    <cfRule type="endsWith" dxfId="898" priority="75" operator="endsWith" text="Pasa">
      <formula>RIGHT(Y30,LEN("Pasa"))="Pasa"</formula>
    </cfRule>
  </conditionalFormatting>
  <conditionalFormatting sqref="Y31">
    <cfRule type="beginsWith" dxfId="897" priority="71" operator="beginsWith" text="No pasa">
      <formula>LEFT(Y31,LEN("No pasa"))="No pasa"</formula>
    </cfRule>
    <cfRule type="endsWith" dxfId="896" priority="72" operator="endsWith" text="Pasa">
      <formula>RIGHT(Y31,LEN("Pasa"))="Pasa"</formula>
    </cfRule>
  </conditionalFormatting>
  <conditionalFormatting sqref="Y32">
    <cfRule type="beginsWith" dxfId="895" priority="68" operator="beginsWith" text="No pasa">
      <formula>LEFT(Y32,LEN("No pasa"))="No pasa"</formula>
    </cfRule>
    <cfRule type="endsWith" dxfId="894" priority="69" operator="endsWith" text="Pasa">
      <formula>RIGHT(Y32,LEN("Pasa"))="Pasa"</formula>
    </cfRule>
  </conditionalFormatting>
  <conditionalFormatting sqref="Y33">
    <cfRule type="beginsWith" dxfId="893" priority="65" operator="beginsWith" text="No pasa">
      <formula>LEFT(Y33,LEN("No pasa"))="No pasa"</formula>
    </cfRule>
    <cfRule type="endsWith" dxfId="892" priority="66" operator="endsWith" text="Pasa">
      <formula>RIGHT(Y33,LEN("Pasa"))="Pasa"</formula>
    </cfRule>
  </conditionalFormatting>
  <conditionalFormatting sqref="Y34">
    <cfRule type="beginsWith" dxfId="891" priority="62" operator="beginsWith" text="No pasa">
      <formula>LEFT(Y34,LEN("No pasa"))="No pasa"</formula>
    </cfRule>
    <cfRule type="endsWith" dxfId="890" priority="63" operator="endsWith" text="Pasa">
      <formula>RIGHT(Y34,LEN("Pasa"))="Pasa"</formula>
    </cfRule>
  </conditionalFormatting>
  <conditionalFormatting sqref="Y35">
    <cfRule type="beginsWith" dxfId="889" priority="59" operator="beginsWith" text="No pasa">
      <formula>LEFT(Y35,LEN("No pasa"))="No pasa"</formula>
    </cfRule>
    <cfRule type="endsWith" dxfId="888" priority="60" operator="endsWith" text="Pasa">
      <formula>RIGHT(Y35,LEN("Pasa"))="Pasa"</formula>
    </cfRule>
  </conditionalFormatting>
  <conditionalFormatting sqref="Y36">
    <cfRule type="beginsWith" dxfId="887" priority="56" operator="beginsWith" text="No pasa">
      <formula>LEFT(Y36,LEN("No pasa"))="No pasa"</formula>
    </cfRule>
    <cfRule type="endsWith" dxfId="886" priority="57" operator="endsWith" text="Pasa">
      <formula>RIGHT(Y36,LEN("Pasa"))="Pasa"</formula>
    </cfRule>
  </conditionalFormatting>
  <conditionalFormatting sqref="Y37">
    <cfRule type="beginsWith" dxfId="885" priority="53" operator="beginsWith" text="No pasa">
      <formula>LEFT(Y37,LEN("No pasa"))="No pasa"</formula>
    </cfRule>
    <cfRule type="endsWith" dxfId="884" priority="54" operator="endsWith" text="Pasa">
      <formula>RIGHT(Y37,LEN("Pasa"))="Pasa"</formula>
    </cfRule>
  </conditionalFormatting>
  <conditionalFormatting sqref="Y38">
    <cfRule type="beginsWith" dxfId="883" priority="50" operator="beginsWith" text="No pasa">
      <formula>LEFT(Y38,LEN("No pasa"))="No pasa"</formula>
    </cfRule>
    <cfRule type="endsWith" dxfId="882" priority="51" operator="endsWith" text="Pasa">
      <formula>RIGHT(Y38,LEN("Pasa"))="Pasa"</formula>
    </cfRule>
  </conditionalFormatting>
  <conditionalFormatting sqref="Y39">
    <cfRule type="beginsWith" dxfId="881" priority="47" operator="beginsWith" text="No pasa">
      <formula>LEFT(Y39,LEN("No pasa"))="No pasa"</formula>
    </cfRule>
    <cfRule type="endsWith" dxfId="880" priority="48" operator="endsWith" text="Pasa">
      <formula>RIGHT(Y39,LEN("Pasa"))="Pasa"</formula>
    </cfRule>
  </conditionalFormatting>
  <conditionalFormatting sqref="Y40">
    <cfRule type="beginsWith" dxfId="879" priority="44" operator="beginsWith" text="No pasa">
      <formula>LEFT(Y40,LEN("No pasa"))="No pasa"</formula>
    </cfRule>
    <cfRule type="endsWith" dxfId="878" priority="45" operator="endsWith" text="Pasa">
      <formula>RIGHT(Y40,LEN("Pasa"))="Pasa"</formula>
    </cfRule>
  </conditionalFormatting>
  <conditionalFormatting sqref="Y41">
    <cfRule type="beginsWith" dxfId="877" priority="41" operator="beginsWith" text="No pasa">
      <formula>LEFT(Y41,LEN("No pasa"))="No pasa"</formula>
    </cfRule>
    <cfRule type="endsWith" dxfId="876" priority="42" operator="endsWith" text="Pasa">
      <formula>RIGHT(Y41,LEN("Pasa"))="Pasa"</formula>
    </cfRule>
  </conditionalFormatting>
  <conditionalFormatting sqref="Y42">
    <cfRule type="beginsWith" dxfId="875" priority="38" operator="beginsWith" text="No pasa">
      <formula>LEFT(Y42,LEN("No pasa"))="No pasa"</formula>
    </cfRule>
    <cfRule type="endsWith" dxfId="874" priority="39" operator="endsWith" text="Pasa">
      <formula>RIGHT(Y42,LEN("Pasa"))="Pasa"</formula>
    </cfRule>
  </conditionalFormatting>
  <conditionalFormatting sqref="Y43">
    <cfRule type="beginsWith" dxfId="873" priority="35" operator="beginsWith" text="No pasa">
      <formula>LEFT(Y43,LEN("No pasa"))="No pasa"</formula>
    </cfRule>
    <cfRule type="endsWith" dxfId="872" priority="36" operator="endsWith" text="Pasa">
      <formula>RIGHT(Y43,LEN("Pasa"))="Pasa"</formula>
    </cfRule>
  </conditionalFormatting>
  <conditionalFormatting sqref="Y44">
    <cfRule type="beginsWith" dxfId="871" priority="32" operator="beginsWith" text="No pasa">
      <formula>LEFT(Y44,LEN("No pasa"))="No pasa"</formula>
    </cfRule>
    <cfRule type="endsWith" dxfId="870" priority="33" operator="endsWith" text="Pasa">
      <formula>RIGHT(Y44,LEN("Pasa"))="Pasa"</formula>
    </cfRule>
  </conditionalFormatting>
  <conditionalFormatting sqref="Y46">
    <cfRule type="beginsWith" dxfId="869" priority="26" operator="beginsWith" text="No pasa">
      <formula>LEFT(Y46,LEN("No pasa"))="No pasa"</formula>
    </cfRule>
    <cfRule type="endsWith" dxfId="868" priority="27" operator="endsWith" text="Pasa">
      <formula>RIGHT(Y46,LEN("Pasa"))="Pasa"</formula>
    </cfRule>
  </conditionalFormatting>
  <conditionalFormatting sqref="Y47">
    <cfRule type="beginsWith" dxfId="867" priority="23" operator="beginsWith" text="No pasa">
      <formula>LEFT(Y47,LEN("No pasa"))="No pasa"</formula>
    </cfRule>
    <cfRule type="endsWith" dxfId="866" priority="24" operator="endsWith" text="Pasa">
      <formula>RIGHT(Y47,LEN("Pasa"))="Pasa"</formula>
    </cfRule>
  </conditionalFormatting>
  <conditionalFormatting sqref="X47">
    <cfRule type="expression" dxfId="865" priority="1">
      <formula>W47&lt;&gt;$P$8</formula>
    </cfRule>
  </conditionalFormatting>
  <conditionalFormatting sqref="X30">
    <cfRule type="expression" dxfId="864" priority="18">
      <formula>W30&lt;&gt;$P$8</formula>
    </cfRule>
  </conditionalFormatting>
  <conditionalFormatting sqref="X31">
    <cfRule type="expression" dxfId="863" priority="17">
      <formula>W31&lt;&gt;$P$8</formula>
    </cfRule>
  </conditionalFormatting>
  <conditionalFormatting sqref="X32">
    <cfRule type="expression" dxfId="862" priority="16">
      <formula>W32&lt;&gt;$P$8</formula>
    </cfRule>
  </conditionalFormatting>
  <conditionalFormatting sqref="X33">
    <cfRule type="expression" dxfId="861" priority="15">
      <formula>W33&lt;&gt;$P$8</formula>
    </cfRule>
  </conditionalFormatting>
  <conditionalFormatting sqref="X34">
    <cfRule type="expression" dxfId="860" priority="14">
      <formula>W34&lt;&gt;$P$8</formula>
    </cfRule>
  </conditionalFormatting>
  <conditionalFormatting sqref="X35">
    <cfRule type="expression" dxfId="859" priority="13">
      <formula>W35&lt;&gt;$P$8</formula>
    </cfRule>
  </conditionalFormatting>
  <conditionalFormatting sqref="X36">
    <cfRule type="expression" dxfId="858" priority="12">
      <formula>W36&lt;&gt;$P$8</formula>
    </cfRule>
  </conditionalFormatting>
  <conditionalFormatting sqref="X37">
    <cfRule type="expression" dxfId="857" priority="11">
      <formula>W37&lt;&gt;$P$8</formula>
    </cfRule>
  </conditionalFormatting>
  <conditionalFormatting sqref="X38">
    <cfRule type="expression" dxfId="856" priority="10">
      <formula>W38&lt;&gt;$P$8</formula>
    </cfRule>
  </conditionalFormatting>
  <conditionalFormatting sqref="X39">
    <cfRule type="expression" dxfId="855" priority="9">
      <formula>W39&lt;&gt;$P$8</formula>
    </cfRule>
  </conditionalFormatting>
  <conditionalFormatting sqref="X40">
    <cfRule type="expression" dxfId="854" priority="8">
      <formula>W40&lt;&gt;$P$8</formula>
    </cfRule>
  </conditionalFormatting>
  <conditionalFormatting sqref="X41">
    <cfRule type="expression" dxfId="853" priority="7">
      <formula>W41&lt;&gt;$P$8</formula>
    </cfRule>
  </conditionalFormatting>
  <conditionalFormatting sqref="X42">
    <cfRule type="expression" dxfId="852" priority="6">
      <formula>W42&lt;&gt;$P$8</formula>
    </cfRule>
  </conditionalFormatting>
  <conditionalFormatting sqref="X43">
    <cfRule type="expression" dxfId="851" priority="5">
      <formula>W43&lt;&gt;$P$8</formula>
    </cfRule>
  </conditionalFormatting>
  <conditionalFormatting sqref="X44">
    <cfRule type="expression" dxfId="850" priority="4">
      <formula>W44&lt;&gt;$P$8</formula>
    </cfRule>
  </conditionalFormatting>
  <conditionalFormatting sqref="X45">
    <cfRule type="expression" dxfId="849" priority="3">
      <formula>W45&lt;&gt;$P$8</formula>
    </cfRule>
  </conditionalFormatting>
  <conditionalFormatting sqref="X46">
    <cfRule type="expression" dxfId="848" priority="2">
      <formula>W46&lt;&gt;$P$8</formula>
    </cfRule>
  </conditionalFormatting>
  <pageMargins left="0.70866141732283472" right="0.70866141732283472" top="0.74803149606299213" bottom="0.74803149606299213" header="0.31496062992125984" footer="0.31496062992125984"/>
  <pageSetup scale="44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opLeftCell="A7" workbookViewId="0">
      <selection activeCell="M18" sqref="M18:U21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5" style="1" customWidth="1"/>
    <col min="10" max="10" width="12.140625" style="1" hidden="1" customWidth="1"/>
    <col min="11" max="11" width="12.140625" style="1" customWidth="1"/>
    <col min="12" max="12" width="18.140625" style="1" customWidth="1"/>
    <col min="13" max="21" width="8.85546875" style="1"/>
    <col min="22" max="22" width="10.7109375" style="10" hidden="1" customWidth="1"/>
    <col min="23" max="16384" width="8.85546875" style="1"/>
  </cols>
  <sheetData>
    <row r="1" spans="1:22" x14ac:dyDescent="0.25">
      <c r="A1" s="12" t="s">
        <v>145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7"/>
      <c r="M6" s="180" t="s">
        <v>29</v>
      </c>
      <c r="N6" s="55">
        <f>F8/3*2</f>
        <v>0</v>
      </c>
      <c r="O6" s="40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7"/>
      <c r="M7" s="180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J11" s="9"/>
      <c r="K11" s="9"/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J12" s="9"/>
      <c r="K12" s="9"/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126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customHeight="1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55</v>
      </c>
      <c r="B18" s="45"/>
      <c r="C18" s="45"/>
      <c r="D18" s="45"/>
      <c r="E18" s="58">
        <f>SUM(B18:D18)</f>
        <v>0</v>
      </c>
      <c r="F18" s="44"/>
      <c r="G18" s="44"/>
      <c r="H18" s="44"/>
      <c r="I18" s="44"/>
      <c r="J18" s="4">
        <f>SUM(F18:I18)</f>
        <v>0</v>
      </c>
      <c r="K18" s="67">
        <f>SUM(F18:H18)</f>
        <v>0</v>
      </c>
      <c r="L18" s="3" t="str">
        <f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56</v>
      </c>
      <c r="B19" s="43"/>
      <c r="C19" s="43"/>
      <c r="D19" s="43"/>
      <c r="E19" s="65">
        <f t="shared" ref="E19:E21" si="0">SUM(B19:D19)</f>
        <v>0</v>
      </c>
      <c r="F19" s="13"/>
      <c r="G19" s="13"/>
      <c r="H19" s="13"/>
      <c r="I19" s="13"/>
      <c r="J19" s="4">
        <f t="shared" ref="J19:J21" si="1">SUM(F19:I19)</f>
        <v>0</v>
      </c>
      <c r="K19" s="66">
        <f t="shared" ref="K19:K21" si="2">SUM(F19:H19)</f>
        <v>0</v>
      </c>
      <c r="L19" s="3" t="str">
        <f>+IF(F19&gt;=$O$6,"Aprobado",IF(G19&gt;=$O$6,"No Aprobado","Aprobado con cambio"))</f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21" si="3">IF(L19&lt;&gt;"Aprobado",1,0)</f>
        <v>0</v>
      </c>
    </row>
    <row r="20" spans="1:22" ht="30" customHeight="1" x14ac:dyDescent="0.25">
      <c r="A20" s="14" t="s">
        <v>57</v>
      </c>
      <c r="B20" s="45"/>
      <c r="C20" s="45"/>
      <c r="D20" s="45"/>
      <c r="E20" s="58">
        <f t="shared" si="0"/>
        <v>0</v>
      </c>
      <c r="F20" s="44"/>
      <c r="G20" s="44"/>
      <c r="H20" s="44"/>
      <c r="I20" s="44"/>
      <c r="J20" s="4">
        <f t="shared" si="1"/>
        <v>0</v>
      </c>
      <c r="K20" s="67">
        <f t="shared" si="2"/>
        <v>0</v>
      </c>
      <c r="L20" s="3" t="str">
        <f>+IF(F20&gt;=$O$6,"Aprobado",IF(G20&gt;=$O$6,"No Aprobado","Aprobado con cambio"))</f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3"/>
        <v>0</v>
      </c>
    </row>
    <row r="21" spans="1:22" ht="30" customHeight="1" x14ac:dyDescent="0.25">
      <c r="A21" s="14" t="s">
        <v>58</v>
      </c>
      <c r="B21" s="43"/>
      <c r="C21" s="43"/>
      <c r="D21" s="43"/>
      <c r="E21" s="65">
        <f t="shared" si="0"/>
        <v>0</v>
      </c>
      <c r="F21" s="13"/>
      <c r="G21" s="13"/>
      <c r="H21" s="13"/>
      <c r="I21" s="13"/>
      <c r="J21" s="4">
        <f t="shared" si="1"/>
        <v>0</v>
      </c>
      <c r="K21" s="66">
        <f t="shared" si="2"/>
        <v>0</v>
      </c>
      <c r="L21" s="3" t="str">
        <f>+IF(F21&gt;=$O$6,"Aprobado",IF(G21&gt;=$O$6,"No Aprobado","Aprobado con cambio"))</f>
        <v>Aprobado</v>
      </c>
      <c r="M21" s="243"/>
      <c r="N21" s="244"/>
      <c r="O21" s="244"/>
      <c r="P21" s="244"/>
      <c r="Q21" s="244"/>
      <c r="R21" s="244"/>
      <c r="S21" s="244"/>
      <c r="T21" s="244"/>
      <c r="U21" s="245"/>
      <c r="V21" s="10">
        <f t="shared" si="3"/>
        <v>0</v>
      </c>
    </row>
    <row r="24" spans="1:22" ht="15.75" x14ac:dyDescent="0.25">
      <c r="A24" s="239" t="s">
        <v>0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</row>
    <row r="25" spans="1:22" x14ac:dyDescent="0.25">
      <c r="A25" s="2"/>
      <c r="B25" s="2"/>
      <c r="C25" s="2"/>
      <c r="D25" s="2"/>
      <c r="E25" s="2"/>
    </row>
    <row r="26" spans="1:22" x14ac:dyDescent="0.25">
      <c r="A26" s="2"/>
      <c r="B26" s="2"/>
      <c r="C26" s="2"/>
      <c r="D26" s="2"/>
      <c r="E26" s="2"/>
    </row>
    <row r="27" spans="1:22" x14ac:dyDescent="0.25">
      <c r="A27" s="2"/>
      <c r="B27" s="2"/>
      <c r="C27" s="2"/>
      <c r="D27" s="2"/>
      <c r="E27" s="2"/>
    </row>
  </sheetData>
  <mergeCells count="18">
    <mergeCell ref="A14:U14"/>
    <mergeCell ref="B16:E16"/>
    <mergeCell ref="F16:I16"/>
    <mergeCell ref="L11:M12"/>
    <mergeCell ref="N11:U12"/>
    <mergeCell ref="A24:U24"/>
    <mergeCell ref="M17:U17"/>
    <mergeCell ref="M18:U18"/>
    <mergeCell ref="M19:U19"/>
    <mergeCell ref="M20:U20"/>
    <mergeCell ref="M21:U21"/>
    <mergeCell ref="N9:U10"/>
    <mergeCell ref="F6:I6"/>
    <mergeCell ref="F9:I9"/>
    <mergeCell ref="F10:I10"/>
    <mergeCell ref="A2:U2"/>
    <mergeCell ref="A4:U4"/>
    <mergeCell ref="L9:M10"/>
  </mergeCells>
  <conditionalFormatting sqref="L18:L21">
    <cfRule type="beginsWith" dxfId="847" priority="11" operator="beginsWith" text="No Aprobado">
      <formula>LEFT(L18,LEN("No Aprobado"))="No Aprobado"</formula>
    </cfRule>
    <cfRule type="endsWith" dxfId="846" priority="12" operator="endsWith" text="Aprobado">
      <formula>RIGHT(L18,LEN("Aprobado"))="Aprobado"</formula>
    </cfRule>
    <cfRule type="beginsWith" dxfId="845" priority="13" operator="beginsWith" text="Aprobado con cambio">
      <formula>LEFT(L18,LEN("Aprobado con cambio"))="Aprobado con cambio"</formula>
    </cfRule>
  </conditionalFormatting>
  <conditionalFormatting sqref="K18:K21">
    <cfRule type="expression" dxfId="844" priority="9">
      <formula>J18&lt;&gt;$F$8</formula>
    </cfRule>
  </conditionalFormatting>
  <conditionalFormatting sqref="A18">
    <cfRule type="expression" dxfId="843" priority="4">
      <formula>J18&lt;&gt;$F$8</formula>
    </cfRule>
  </conditionalFormatting>
  <conditionalFormatting sqref="A19">
    <cfRule type="expression" dxfId="842" priority="3">
      <formula>J19&lt;&gt;$F$8</formula>
    </cfRule>
  </conditionalFormatting>
  <conditionalFormatting sqref="A20">
    <cfRule type="expression" dxfId="841" priority="2">
      <formula>J20&lt;&gt;$F$8</formula>
    </cfRule>
  </conditionalFormatting>
  <conditionalFormatting sqref="A21">
    <cfRule type="expression" dxfId="840" priority="1">
      <formula>J21&lt;&gt;$F$8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topLeftCell="L13" workbookViewId="0">
      <selection activeCell="K18" sqref="K18"/>
    </sheetView>
  </sheetViews>
  <sheetFormatPr defaultColWidth="8.85546875" defaultRowHeight="15" x14ac:dyDescent="0.25"/>
  <cols>
    <col min="1" max="1" width="36.7109375" style="1" customWidth="1"/>
    <col min="2" max="11" width="4.140625" style="1" customWidth="1"/>
    <col min="12" max="12" width="4.140625" style="120" customWidth="1"/>
    <col min="13" max="14" width="4.140625" style="1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2.14062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2" x14ac:dyDescent="0.25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8"/>
      <c r="M1" s="12"/>
      <c r="N1" s="12"/>
      <c r="O1" s="12"/>
    </row>
    <row r="2" spans="1:3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2" s="120" customFormat="1" x14ac:dyDescent="0.25">
      <c r="A3" s="128"/>
      <c r="B3" s="128"/>
      <c r="C3" s="128"/>
      <c r="D3" s="128"/>
      <c r="E3" s="128"/>
      <c r="W3" s="127"/>
    </row>
    <row r="4" spans="1:3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2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+'3. RECOMENDACIONES cap. 3'!F6</f>
        <v>0</v>
      </c>
      <c r="Q6" s="250"/>
      <c r="R6" s="250"/>
      <c r="S6" s="251"/>
      <c r="T6" s="9"/>
      <c r="U6" s="185"/>
      <c r="V6" s="186" t="s">
        <v>34</v>
      </c>
      <c r="W6" s="11">
        <f>'3. RECOMENDACIONES cap. 3'!N7</f>
        <v>0.5</v>
      </c>
      <c r="X6" s="167">
        <f>+W6</f>
        <v>0.5</v>
      </c>
    </row>
    <row r="7" spans="1:32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5">
        <f>+'3. RECOMENDACIONES cap. 3'!F7</f>
        <v>0</v>
      </c>
      <c r="Q7" s="120"/>
      <c r="R7" s="120"/>
      <c r="S7" s="120"/>
    </row>
    <row r="8" spans="1:32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66">
        <f>+'3. RECOMENDACIONES cap. 3'!F8</f>
        <v>0</v>
      </c>
      <c r="Q8" s="120"/>
      <c r="R8" s="120"/>
      <c r="S8" s="120"/>
      <c r="U8" s="10"/>
      <c r="V8" s="10"/>
    </row>
    <row r="9" spans="1:32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+'3. RECOMENDACIONES cap. 3'!F9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2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+'3. RECOMENDACIONES cap. 3'!F10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2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55"/>
      <c r="M11" s="41"/>
      <c r="N11" s="41"/>
      <c r="O11" s="41"/>
      <c r="P11" s="41"/>
      <c r="Q11" s="41"/>
      <c r="R11" s="9"/>
      <c r="S11" s="9"/>
      <c r="T11" s="9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  <c r="AE11" s="42"/>
      <c r="AF11" s="42"/>
    </row>
    <row r="12" spans="1:32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55"/>
      <c r="M12" s="41"/>
      <c r="N12" s="41"/>
      <c r="O12" s="41"/>
      <c r="P12" s="41"/>
      <c r="Q12" s="41"/>
      <c r="R12" s="9"/>
      <c r="S12" s="9"/>
      <c r="T12" s="9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  <c r="AE12" s="42"/>
      <c r="AF12" s="42"/>
    </row>
    <row r="13" spans="1:32" x14ac:dyDescent="0.25">
      <c r="A13" s="110" t="s">
        <v>209</v>
      </c>
    </row>
    <row r="14" spans="1:32" ht="29.25" customHeight="1" x14ac:dyDescent="0.25">
      <c r="A14" s="266" t="s">
        <v>126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</row>
    <row r="15" spans="1:3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2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31.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120"/>
      <c r="Q16" s="120"/>
      <c r="R16" s="120"/>
      <c r="S16" s="120"/>
      <c r="T16" s="246" t="s">
        <v>49</v>
      </c>
      <c r="U16" s="247"/>
      <c r="V16" s="247"/>
      <c r="W16" s="248"/>
      <c r="X16" s="18"/>
      <c r="Y16" s="7"/>
    </row>
    <row r="17" spans="1:31" ht="30" customHeight="1" x14ac:dyDescent="0.25">
      <c r="A17" s="173" t="s">
        <v>20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272" t="s">
        <v>48</v>
      </c>
      <c r="Q17" s="272"/>
      <c r="R17" s="272"/>
      <c r="S17" s="272"/>
      <c r="T17" s="172" t="s">
        <v>18</v>
      </c>
      <c r="U17" s="172" t="s">
        <v>17</v>
      </c>
      <c r="V17" s="172" t="s">
        <v>15</v>
      </c>
      <c r="W17" s="173" t="s">
        <v>14</v>
      </c>
      <c r="X17" s="173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09" t="str">
        <f>+'3. RECOMENDACIONES cap. 3'!A18</f>
        <v>17. Orientación de la vida espiritual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>SUM(B18:N18)</f>
        <v>0</v>
      </c>
      <c r="P18" s="258"/>
      <c r="Q18" s="258"/>
      <c r="R18" s="258"/>
      <c r="S18" s="258"/>
      <c r="T18" s="157"/>
      <c r="U18" s="157"/>
      <c r="V18" s="157"/>
      <c r="W18" s="122">
        <f>SUM(T18:V18)</f>
        <v>0</v>
      </c>
      <c r="X18" s="169">
        <f t="shared" ref="X18:X41" si="0">SUM(T18:U18)</f>
        <v>0</v>
      </c>
      <c r="Y18" s="3" t="str">
        <f t="shared" ref="Y18:Y41" si="1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17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61">
        <f t="shared" ref="O19:O23" si="2">SUM(B19:N19)</f>
        <v>0</v>
      </c>
      <c r="P19" s="258"/>
      <c r="Q19" s="258"/>
      <c r="R19" s="258"/>
      <c r="S19" s="258"/>
      <c r="T19" s="157"/>
      <c r="U19" s="157"/>
      <c r="V19" s="157"/>
      <c r="W19" s="122">
        <f t="shared" ref="W19:W41" si="3">SUM(T19:V19)</f>
        <v>0</v>
      </c>
      <c r="X19" s="169">
        <f t="shared" si="0"/>
        <v>0</v>
      </c>
      <c r="Y19" s="3" t="str">
        <f t="shared" si="1"/>
        <v>No pasa</v>
      </c>
      <c r="Z19" s="260"/>
      <c r="AA19" s="261"/>
      <c r="AB19" s="261"/>
      <c r="AC19" s="261"/>
      <c r="AD19" s="261"/>
      <c r="AE19" s="262"/>
    </row>
    <row r="20" spans="1:3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258"/>
      <c r="Q20" s="258"/>
      <c r="R20" s="258"/>
      <c r="S20" s="258"/>
      <c r="T20" s="157"/>
      <c r="U20" s="157"/>
      <c r="V20" s="157"/>
      <c r="W20" s="122">
        <f t="shared" si="3"/>
        <v>0</v>
      </c>
      <c r="X20" s="169">
        <f t="shared" si="0"/>
        <v>0</v>
      </c>
      <c r="Y20" s="3" t="str">
        <f t="shared" si="1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61">
        <f t="shared" si="2"/>
        <v>0</v>
      </c>
      <c r="P21" s="258"/>
      <c r="Q21" s="258"/>
      <c r="R21" s="258"/>
      <c r="S21" s="258"/>
      <c r="T21" s="157"/>
      <c r="U21" s="157"/>
      <c r="V21" s="157"/>
      <c r="W21" s="122">
        <f t="shared" ref="W21" si="5">SUM(T21:V21)</f>
        <v>0</v>
      </c>
      <c r="X21" s="169">
        <f t="shared" si="0"/>
        <v>0</v>
      </c>
      <c r="Y21" s="3" t="str">
        <f t="shared" si="1"/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176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2"/>
        <v>0</v>
      </c>
      <c r="P22" s="258"/>
      <c r="Q22" s="258"/>
      <c r="R22" s="258"/>
      <c r="S22" s="258"/>
      <c r="T22" s="157"/>
      <c r="U22" s="157"/>
      <c r="V22" s="157"/>
      <c r="W22" s="122">
        <f t="shared" si="3"/>
        <v>0</v>
      </c>
      <c r="X22" s="169">
        <f t="shared" si="0"/>
        <v>0</v>
      </c>
      <c r="Y22" s="3" t="str">
        <f t="shared" si="1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17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>
        <f t="shared" si="2"/>
        <v>0</v>
      </c>
      <c r="P23" s="258"/>
      <c r="Q23" s="258"/>
      <c r="R23" s="258"/>
      <c r="S23" s="258"/>
      <c r="T23" s="157"/>
      <c r="U23" s="157"/>
      <c r="V23" s="157"/>
      <c r="W23" s="122">
        <f t="shared" si="3"/>
        <v>0</v>
      </c>
      <c r="X23" s="169">
        <f t="shared" si="0"/>
        <v>0</v>
      </c>
      <c r="Y23" s="3" t="str">
        <f t="shared" si="1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108" t="str">
        <f>+'3. RECOMENDACIONES cap. 3'!A19</f>
        <v>18. La prácticas de vida espiritual de los miembros de primer grado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9">
        <f>SUM(B24:N24)</f>
        <v>0</v>
      </c>
      <c r="P24" s="259"/>
      <c r="Q24" s="259"/>
      <c r="R24" s="259"/>
      <c r="S24" s="259"/>
      <c r="T24" s="129"/>
      <c r="U24" s="129"/>
      <c r="V24" s="129"/>
      <c r="W24" s="122">
        <f t="shared" si="3"/>
        <v>0</v>
      </c>
      <c r="X24" s="174">
        <f t="shared" si="0"/>
        <v>0</v>
      </c>
      <c r="Y24" s="3" t="str">
        <f t="shared" si="1"/>
        <v>No pasa</v>
      </c>
      <c r="Z24" s="263"/>
      <c r="AA24" s="264"/>
      <c r="AB24" s="264"/>
      <c r="AC24" s="264"/>
      <c r="AD24" s="264"/>
      <c r="AE24" s="265"/>
    </row>
    <row r="25" spans="1:31" ht="30" customHeight="1" x14ac:dyDescent="0.25">
      <c r="A25" s="16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6">SUM(B25:N25)</f>
        <v>0</v>
      </c>
      <c r="P25" s="259"/>
      <c r="Q25" s="259"/>
      <c r="R25" s="259"/>
      <c r="S25" s="259"/>
      <c r="T25" s="129"/>
      <c r="U25" s="129"/>
      <c r="V25" s="129"/>
      <c r="W25" s="122">
        <f t="shared" si="3"/>
        <v>0</v>
      </c>
      <c r="X25" s="174">
        <f t="shared" si="0"/>
        <v>0</v>
      </c>
      <c r="Y25" s="3" t="str">
        <f t="shared" si="1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16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9">
        <f t="shared" si="6"/>
        <v>0</v>
      </c>
      <c r="P26" s="259"/>
      <c r="Q26" s="259"/>
      <c r="R26" s="259"/>
      <c r="S26" s="259"/>
      <c r="T26" s="129"/>
      <c r="U26" s="129"/>
      <c r="V26" s="129"/>
      <c r="W26" s="122">
        <f t="shared" si="3"/>
        <v>0</v>
      </c>
      <c r="X26" s="174">
        <f t="shared" si="0"/>
        <v>0</v>
      </c>
      <c r="Y26" s="3" t="str">
        <f t="shared" si="1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16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6"/>
        <v>0</v>
      </c>
      <c r="P27" s="259"/>
      <c r="Q27" s="259"/>
      <c r="R27" s="259"/>
      <c r="S27" s="259"/>
      <c r="T27" s="129"/>
      <c r="U27" s="129"/>
      <c r="V27" s="129"/>
      <c r="W27" s="122">
        <f t="shared" si="3"/>
        <v>0</v>
      </c>
      <c r="X27" s="174">
        <f t="shared" si="0"/>
        <v>0</v>
      </c>
      <c r="Y27" s="3" t="str">
        <f t="shared" si="1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16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9">
        <f t="shared" si="6"/>
        <v>0</v>
      </c>
      <c r="P28" s="259"/>
      <c r="Q28" s="259"/>
      <c r="R28" s="259"/>
      <c r="S28" s="259"/>
      <c r="T28" s="129"/>
      <c r="U28" s="129"/>
      <c r="V28" s="129"/>
      <c r="W28" s="122">
        <f t="shared" si="3"/>
        <v>0</v>
      </c>
      <c r="X28" s="174">
        <f t="shared" si="0"/>
        <v>0</v>
      </c>
      <c r="Y28" s="3" t="str">
        <f t="shared" si="1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16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6"/>
        <v>0</v>
      </c>
      <c r="P29" s="259"/>
      <c r="Q29" s="259"/>
      <c r="R29" s="259"/>
      <c r="S29" s="259"/>
      <c r="T29" s="129"/>
      <c r="U29" s="129"/>
      <c r="V29" s="129"/>
      <c r="W29" s="122">
        <f t="shared" si="3"/>
        <v>0</v>
      </c>
      <c r="X29" s="174">
        <f t="shared" si="0"/>
        <v>0</v>
      </c>
      <c r="Y29" s="3" t="str">
        <f t="shared" si="1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109" t="str">
        <f>+'3. RECOMENDACIONES cap. 3'!A20</f>
        <v>19. Las prácticas de vida espiritual de los miembros de segundo grado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258"/>
      <c r="Q30" s="258"/>
      <c r="R30" s="258"/>
      <c r="S30" s="258"/>
      <c r="T30" s="157"/>
      <c r="U30" s="157"/>
      <c r="V30" s="157"/>
      <c r="W30" s="122">
        <f t="shared" si="3"/>
        <v>0</v>
      </c>
      <c r="X30" s="169">
        <f t="shared" si="0"/>
        <v>0</v>
      </c>
      <c r="Y30" s="3" t="str">
        <f t="shared" si="1"/>
        <v>No pasa</v>
      </c>
      <c r="Z30" s="260"/>
      <c r="AA30" s="261"/>
      <c r="AB30" s="261"/>
      <c r="AC30" s="261"/>
      <c r="AD30" s="261"/>
      <c r="AE30" s="262"/>
    </row>
    <row r="31" spans="1:31" ht="30" customHeight="1" x14ac:dyDescent="0.25">
      <c r="A31" s="17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1">
        <f t="shared" ref="O31:O35" si="7">SUM(B31:N31)</f>
        <v>0</v>
      </c>
      <c r="P31" s="258"/>
      <c r="Q31" s="258"/>
      <c r="R31" s="258"/>
      <c r="S31" s="258"/>
      <c r="T31" s="157"/>
      <c r="U31" s="157"/>
      <c r="V31" s="157"/>
      <c r="W31" s="122">
        <f t="shared" si="3"/>
        <v>0</v>
      </c>
      <c r="X31" s="169">
        <f t="shared" si="0"/>
        <v>0</v>
      </c>
      <c r="Y31" s="3" t="str">
        <f t="shared" si="1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176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7"/>
        <v>0</v>
      </c>
      <c r="P32" s="258"/>
      <c r="Q32" s="258"/>
      <c r="R32" s="258"/>
      <c r="S32" s="258"/>
      <c r="T32" s="157"/>
      <c r="U32" s="157"/>
      <c r="V32" s="157"/>
      <c r="W32" s="122">
        <f t="shared" si="3"/>
        <v>0</v>
      </c>
      <c r="X32" s="169">
        <f t="shared" si="0"/>
        <v>0</v>
      </c>
      <c r="Y32" s="3" t="str">
        <f t="shared" si="1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17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1">
        <f t="shared" si="7"/>
        <v>0</v>
      </c>
      <c r="P33" s="258"/>
      <c r="Q33" s="258"/>
      <c r="R33" s="258"/>
      <c r="S33" s="258"/>
      <c r="T33" s="157"/>
      <c r="U33" s="157"/>
      <c r="V33" s="157"/>
      <c r="W33" s="122">
        <f t="shared" si="3"/>
        <v>0</v>
      </c>
      <c r="X33" s="169">
        <f t="shared" si="0"/>
        <v>0</v>
      </c>
      <c r="Y33" s="3" t="str">
        <f t="shared" si="1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176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7"/>
        <v>0</v>
      </c>
      <c r="P34" s="258"/>
      <c r="Q34" s="258"/>
      <c r="R34" s="258"/>
      <c r="S34" s="258"/>
      <c r="T34" s="157"/>
      <c r="U34" s="157"/>
      <c r="V34" s="157"/>
      <c r="W34" s="122">
        <f t="shared" si="3"/>
        <v>0</v>
      </c>
      <c r="X34" s="169">
        <f t="shared" si="0"/>
        <v>0</v>
      </c>
      <c r="Y34" s="3" t="str">
        <f t="shared" si="1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17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61">
        <f t="shared" si="7"/>
        <v>0</v>
      </c>
      <c r="P35" s="258"/>
      <c r="Q35" s="258"/>
      <c r="R35" s="258"/>
      <c r="S35" s="258"/>
      <c r="T35" s="157"/>
      <c r="U35" s="157"/>
      <c r="V35" s="157"/>
      <c r="W35" s="122">
        <f t="shared" si="3"/>
        <v>0</v>
      </c>
      <c r="X35" s="169">
        <f t="shared" si="0"/>
        <v>0</v>
      </c>
      <c r="Y35" s="3" t="str">
        <f t="shared" si="1"/>
        <v>No pasa</v>
      </c>
      <c r="Z35" s="260"/>
      <c r="AA35" s="261"/>
      <c r="AB35" s="261"/>
      <c r="AC35" s="261"/>
      <c r="AD35" s="261"/>
      <c r="AE35" s="262"/>
    </row>
    <row r="36" spans="1:31" ht="30" customHeight="1" x14ac:dyDescent="0.25">
      <c r="A36" s="108" t="str">
        <f>+'3. RECOMENDACIONES cap. 3'!A21</f>
        <v>20. La dirección espiritual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9">
        <f>SUM(B36:N36)</f>
        <v>0</v>
      </c>
      <c r="P36" s="259"/>
      <c r="Q36" s="259"/>
      <c r="R36" s="259"/>
      <c r="S36" s="259"/>
      <c r="T36" s="129"/>
      <c r="U36" s="129"/>
      <c r="V36" s="129"/>
      <c r="W36" s="122">
        <f t="shared" si="3"/>
        <v>0</v>
      </c>
      <c r="X36" s="174">
        <f t="shared" si="0"/>
        <v>0</v>
      </c>
      <c r="Y36" s="3" t="str">
        <f t="shared" si="1"/>
        <v>No pasa</v>
      </c>
      <c r="Z36" s="263"/>
      <c r="AA36" s="264"/>
      <c r="AB36" s="264"/>
      <c r="AC36" s="264"/>
      <c r="AD36" s="264"/>
      <c r="AE36" s="265"/>
    </row>
    <row r="37" spans="1:31" ht="30" customHeight="1" x14ac:dyDescent="0.25">
      <c r="A37" s="16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9">
        <f t="shared" ref="O37:O41" si="8">SUM(B37:N37)</f>
        <v>0</v>
      </c>
      <c r="P37" s="259"/>
      <c r="Q37" s="259"/>
      <c r="R37" s="259"/>
      <c r="S37" s="259"/>
      <c r="T37" s="129"/>
      <c r="U37" s="129"/>
      <c r="V37" s="129"/>
      <c r="W37" s="122">
        <f t="shared" si="3"/>
        <v>0</v>
      </c>
      <c r="X37" s="174">
        <f t="shared" si="0"/>
        <v>0</v>
      </c>
      <c r="Y37" s="3" t="str">
        <f t="shared" si="1"/>
        <v>No pasa</v>
      </c>
      <c r="Z37" s="263"/>
      <c r="AA37" s="264"/>
      <c r="AB37" s="264"/>
      <c r="AC37" s="264"/>
      <c r="AD37" s="264"/>
      <c r="AE37" s="265"/>
    </row>
    <row r="38" spans="1:31" ht="30" customHeight="1" x14ac:dyDescent="0.25">
      <c r="A38" s="163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9">
        <f t="shared" si="8"/>
        <v>0</v>
      </c>
      <c r="P38" s="259"/>
      <c r="Q38" s="259"/>
      <c r="R38" s="259"/>
      <c r="S38" s="259"/>
      <c r="T38" s="129"/>
      <c r="U38" s="129"/>
      <c r="V38" s="129"/>
      <c r="W38" s="122">
        <f t="shared" si="3"/>
        <v>0</v>
      </c>
      <c r="X38" s="174">
        <f t="shared" si="0"/>
        <v>0</v>
      </c>
      <c r="Y38" s="3" t="str">
        <f t="shared" si="1"/>
        <v>No pasa</v>
      </c>
      <c r="Z38" s="263"/>
      <c r="AA38" s="264"/>
      <c r="AB38" s="264"/>
      <c r="AC38" s="264"/>
      <c r="AD38" s="264"/>
      <c r="AE38" s="265"/>
    </row>
    <row r="39" spans="1:31" ht="30" customHeight="1" x14ac:dyDescent="0.25">
      <c r="A39" s="16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9">
        <f t="shared" si="8"/>
        <v>0</v>
      </c>
      <c r="P39" s="259"/>
      <c r="Q39" s="259"/>
      <c r="R39" s="259"/>
      <c r="S39" s="259"/>
      <c r="T39" s="129"/>
      <c r="U39" s="129"/>
      <c r="V39" s="129"/>
      <c r="W39" s="122">
        <f t="shared" si="3"/>
        <v>0</v>
      </c>
      <c r="X39" s="174">
        <f t="shared" si="0"/>
        <v>0</v>
      </c>
      <c r="Y39" s="3" t="str">
        <f t="shared" si="1"/>
        <v>No pasa</v>
      </c>
      <c r="Z39" s="263"/>
      <c r="AA39" s="264"/>
      <c r="AB39" s="264"/>
      <c r="AC39" s="264"/>
      <c r="AD39" s="264"/>
      <c r="AE39" s="265"/>
    </row>
    <row r="40" spans="1:31" ht="30" customHeight="1" x14ac:dyDescent="0.25">
      <c r="A40" s="163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9">
        <f t="shared" si="8"/>
        <v>0</v>
      </c>
      <c r="P40" s="259"/>
      <c r="Q40" s="259"/>
      <c r="R40" s="259"/>
      <c r="S40" s="259"/>
      <c r="T40" s="129"/>
      <c r="U40" s="129"/>
      <c r="V40" s="129"/>
      <c r="W40" s="122">
        <f t="shared" si="3"/>
        <v>0</v>
      </c>
      <c r="X40" s="174">
        <f t="shared" si="0"/>
        <v>0</v>
      </c>
      <c r="Y40" s="3" t="str">
        <f t="shared" si="1"/>
        <v>No pasa</v>
      </c>
      <c r="Z40" s="263"/>
      <c r="AA40" s="264"/>
      <c r="AB40" s="264"/>
      <c r="AC40" s="264"/>
      <c r="AD40" s="264"/>
      <c r="AE40" s="265"/>
    </row>
    <row r="41" spans="1:31" ht="30" customHeight="1" x14ac:dyDescent="0.25">
      <c r="A41" s="163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9">
        <f t="shared" si="8"/>
        <v>0</v>
      </c>
      <c r="P41" s="259"/>
      <c r="Q41" s="259"/>
      <c r="R41" s="259"/>
      <c r="S41" s="259"/>
      <c r="T41" s="129"/>
      <c r="U41" s="129"/>
      <c r="V41" s="129"/>
      <c r="W41" s="122">
        <f t="shared" si="3"/>
        <v>0</v>
      </c>
      <c r="X41" s="174">
        <f t="shared" si="0"/>
        <v>0</v>
      </c>
      <c r="Y41" s="3" t="str">
        <f t="shared" si="1"/>
        <v>No pasa</v>
      </c>
      <c r="Z41" s="263"/>
      <c r="AA41" s="264"/>
      <c r="AB41" s="264"/>
      <c r="AC41" s="264"/>
      <c r="AD41" s="264"/>
      <c r="AE41" s="265"/>
    </row>
    <row r="43" spans="1:31" ht="15.75" x14ac:dyDescent="0.25">
      <c r="A43" s="239" t="s">
        <v>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</row>
  </sheetData>
  <mergeCells count="63">
    <mergeCell ref="A43:AE43"/>
    <mergeCell ref="U9:V10"/>
    <mergeCell ref="W9:AD10"/>
    <mergeCell ref="U11:V12"/>
    <mergeCell ref="W11:AD12"/>
    <mergeCell ref="Z41:AE41"/>
    <mergeCell ref="Z35:AE35"/>
    <mergeCell ref="Z36:AE36"/>
    <mergeCell ref="Z37:AE37"/>
    <mergeCell ref="Z38:AE38"/>
    <mergeCell ref="Z39:AE39"/>
    <mergeCell ref="Z31:AE31"/>
    <mergeCell ref="Z32:AE32"/>
    <mergeCell ref="Z33:AE33"/>
    <mergeCell ref="Z34:AE34"/>
    <mergeCell ref="Z40:AE40"/>
    <mergeCell ref="Z26:AE26"/>
    <mergeCell ref="Z27:AE27"/>
    <mergeCell ref="Z28:AE28"/>
    <mergeCell ref="Z29:AE29"/>
    <mergeCell ref="Z30:AE30"/>
    <mergeCell ref="Z21:AE21"/>
    <mergeCell ref="Z22:AE22"/>
    <mergeCell ref="Z23:AE23"/>
    <mergeCell ref="Z24:AE24"/>
    <mergeCell ref="Z25:AE25"/>
    <mergeCell ref="P30:S30"/>
    <mergeCell ref="P31:S31"/>
    <mergeCell ref="P20:S20"/>
    <mergeCell ref="A4:AE4"/>
    <mergeCell ref="A14:AE14"/>
    <mergeCell ref="B16:O16"/>
    <mergeCell ref="T16:W16"/>
    <mergeCell ref="P17:S17"/>
    <mergeCell ref="P18:S18"/>
    <mergeCell ref="P19:S19"/>
    <mergeCell ref="Z17:AE17"/>
    <mergeCell ref="Z18:AE18"/>
    <mergeCell ref="Z19:AE19"/>
    <mergeCell ref="Z20:AE20"/>
    <mergeCell ref="P6:S6"/>
    <mergeCell ref="P9:S9"/>
    <mergeCell ref="P25:S25"/>
    <mergeCell ref="P26:S26"/>
    <mergeCell ref="P27:S27"/>
    <mergeCell ref="P28:S28"/>
    <mergeCell ref="P29:S29"/>
    <mergeCell ref="P10:S10"/>
    <mergeCell ref="A2:AE2"/>
    <mergeCell ref="P39:S39"/>
    <mergeCell ref="P40:S40"/>
    <mergeCell ref="P41:S41"/>
    <mergeCell ref="P33:S33"/>
    <mergeCell ref="P34:S34"/>
    <mergeCell ref="P35:S35"/>
    <mergeCell ref="P36:S36"/>
    <mergeCell ref="P37:S37"/>
    <mergeCell ref="P38:S38"/>
    <mergeCell ref="P32:S32"/>
    <mergeCell ref="P21:S21"/>
    <mergeCell ref="P22:S22"/>
    <mergeCell ref="P23:S23"/>
    <mergeCell ref="P24:S24"/>
  </mergeCells>
  <conditionalFormatting sqref="X18">
    <cfRule type="expression" dxfId="839" priority="88">
      <formula>W18&lt;&gt;$P$8</formula>
    </cfRule>
  </conditionalFormatting>
  <conditionalFormatting sqref="Y39">
    <cfRule type="beginsWith" dxfId="838" priority="20" operator="beginsWith" text="No pasa">
      <formula>LEFT(Y39,LEN("No pasa"))="No pasa"</formula>
    </cfRule>
    <cfRule type="endsWith" dxfId="837" priority="21" operator="endsWith" text="Pasa">
      <formula>RIGHT(Y39,LEN("Pasa"))="Pasa"</formula>
    </cfRule>
  </conditionalFormatting>
  <conditionalFormatting sqref="X35">
    <cfRule type="expression" dxfId="836" priority="7">
      <formula>W35&lt;&gt;$P$8</formula>
    </cfRule>
  </conditionalFormatting>
  <conditionalFormatting sqref="Y18">
    <cfRule type="beginsWith" dxfId="835" priority="89" operator="beginsWith" text="No pasa">
      <formula>LEFT(Y18,LEN("No pasa"))="No pasa"</formula>
    </cfRule>
    <cfRule type="endsWith" dxfId="834" priority="90" operator="endsWith" text="Pasa">
      <formula>RIGHT(Y18,LEN("Pasa"))="Pasa"</formula>
    </cfRule>
  </conditionalFormatting>
  <conditionalFormatting sqref="X19">
    <cfRule type="expression" dxfId="833" priority="79">
      <formula>W19&lt;&gt;$P$8</formula>
    </cfRule>
  </conditionalFormatting>
  <conditionalFormatting sqref="Y19">
    <cfRule type="beginsWith" dxfId="832" priority="80" operator="beginsWith" text="No pasa">
      <formula>LEFT(Y19,LEN("No pasa"))="No pasa"</formula>
    </cfRule>
    <cfRule type="endsWith" dxfId="831" priority="81" operator="endsWith" text="Pasa">
      <formula>RIGHT(Y19,LEN("Pasa"))="Pasa"</formula>
    </cfRule>
  </conditionalFormatting>
  <conditionalFormatting sqref="X20">
    <cfRule type="expression" dxfId="830" priority="76">
      <formula>W20&lt;&gt;$P$8</formula>
    </cfRule>
  </conditionalFormatting>
  <conditionalFormatting sqref="Y20">
    <cfRule type="beginsWith" dxfId="829" priority="77" operator="beginsWith" text="No pasa">
      <formula>LEFT(Y20,LEN("No pasa"))="No pasa"</formula>
    </cfRule>
    <cfRule type="endsWith" dxfId="828" priority="78" operator="endsWith" text="Pasa">
      <formula>RIGHT(Y20,LEN("Pasa"))="Pasa"</formula>
    </cfRule>
  </conditionalFormatting>
  <conditionalFormatting sqref="X21">
    <cfRule type="expression" dxfId="827" priority="73">
      <formula>W21&lt;&gt;$P$8</formula>
    </cfRule>
  </conditionalFormatting>
  <conditionalFormatting sqref="Y21">
    <cfRule type="beginsWith" dxfId="826" priority="74" operator="beginsWith" text="No pasa">
      <formula>LEFT(Y21,LEN("No pasa"))="No pasa"</formula>
    </cfRule>
    <cfRule type="endsWith" dxfId="825" priority="75" operator="endsWith" text="Pasa">
      <formula>RIGHT(Y21,LEN("Pasa"))="Pasa"</formula>
    </cfRule>
  </conditionalFormatting>
  <conditionalFormatting sqref="X22">
    <cfRule type="expression" dxfId="824" priority="70">
      <formula>W22&lt;&gt;$P$8</formula>
    </cfRule>
  </conditionalFormatting>
  <conditionalFormatting sqref="Y22">
    <cfRule type="beginsWith" dxfId="823" priority="71" operator="beginsWith" text="No pasa">
      <formula>LEFT(Y22,LEN("No pasa"))="No pasa"</formula>
    </cfRule>
    <cfRule type="endsWith" dxfId="822" priority="72" operator="endsWith" text="Pasa">
      <formula>RIGHT(Y22,LEN("Pasa"))="Pasa"</formula>
    </cfRule>
  </conditionalFormatting>
  <conditionalFormatting sqref="X23">
    <cfRule type="expression" dxfId="821" priority="67">
      <formula>W23&lt;&gt;$P$8</formula>
    </cfRule>
  </conditionalFormatting>
  <conditionalFormatting sqref="Y23">
    <cfRule type="beginsWith" dxfId="820" priority="68" operator="beginsWith" text="No pasa">
      <formula>LEFT(Y23,LEN("No pasa"))="No pasa"</formula>
    </cfRule>
    <cfRule type="endsWith" dxfId="819" priority="69" operator="endsWith" text="Pasa">
      <formula>RIGHT(Y23,LEN("Pasa"))="Pasa"</formula>
    </cfRule>
  </conditionalFormatting>
  <conditionalFormatting sqref="X24">
    <cfRule type="expression" dxfId="818" priority="64">
      <formula>W24&lt;&gt;$P$8</formula>
    </cfRule>
  </conditionalFormatting>
  <conditionalFormatting sqref="Y24">
    <cfRule type="beginsWith" dxfId="817" priority="65" operator="beginsWith" text="No pasa">
      <formula>LEFT(Y24,LEN("No pasa"))="No pasa"</formula>
    </cfRule>
    <cfRule type="endsWith" dxfId="816" priority="66" operator="endsWith" text="Pasa">
      <formula>RIGHT(Y24,LEN("Pasa"))="Pasa"</formula>
    </cfRule>
  </conditionalFormatting>
  <conditionalFormatting sqref="X25">
    <cfRule type="expression" dxfId="815" priority="61">
      <formula>W25&lt;&gt;$P$8</formula>
    </cfRule>
  </conditionalFormatting>
  <conditionalFormatting sqref="Y25">
    <cfRule type="beginsWith" dxfId="814" priority="62" operator="beginsWith" text="No pasa">
      <formula>LEFT(Y25,LEN("No pasa"))="No pasa"</formula>
    </cfRule>
    <cfRule type="endsWith" dxfId="813" priority="63" operator="endsWith" text="Pasa">
      <formula>RIGHT(Y25,LEN("Pasa"))="Pasa"</formula>
    </cfRule>
  </conditionalFormatting>
  <conditionalFormatting sqref="X26">
    <cfRule type="expression" dxfId="812" priority="58">
      <formula>W26&lt;&gt;$P$8</formula>
    </cfRule>
  </conditionalFormatting>
  <conditionalFormatting sqref="Y26">
    <cfRule type="beginsWith" dxfId="811" priority="59" operator="beginsWith" text="No pasa">
      <formula>LEFT(Y26,LEN("No pasa"))="No pasa"</formula>
    </cfRule>
    <cfRule type="endsWith" dxfId="810" priority="60" operator="endsWith" text="Pasa">
      <formula>RIGHT(Y26,LEN("Pasa"))="Pasa"</formula>
    </cfRule>
  </conditionalFormatting>
  <conditionalFormatting sqref="X27">
    <cfRule type="expression" dxfId="809" priority="55">
      <formula>W27&lt;&gt;$P$8</formula>
    </cfRule>
  </conditionalFormatting>
  <conditionalFormatting sqref="Y27">
    <cfRule type="beginsWith" dxfId="808" priority="56" operator="beginsWith" text="No pasa">
      <formula>LEFT(Y27,LEN("No pasa"))="No pasa"</formula>
    </cfRule>
    <cfRule type="endsWith" dxfId="807" priority="57" operator="endsWith" text="Pasa">
      <formula>RIGHT(Y27,LEN("Pasa"))="Pasa"</formula>
    </cfRule>
  </conditionalFormatting>
  <conditionalFormatting sqref="X28">
    <cfRule type="expression" dxfId="806" priority="52">
      <formula>W28&lt;&gt;$P$8</formula>
    </cfRule>
  </conditionalFormatting>
  <conditionalFormatting sqref="Y28">
    <cfRule type="beginsWith" dxfId="805" priority="53" operator="beginsWith" text="No pasa">
      <formula>LEFT(Y28,LEN("No pasa"))="No pasa"</formula>
    </cfRule>
    <cfRule type="endsWith" dxfId="804" priority="54" operator="endsWith" text="Pasa">
      <formula>RIGHT(Y28,LEN("Pasa"))="Pasa"</formula>
    </cfRule>
  </conditionalFormatting>
  <conditionalFormatting sqref="X29">
    <cfRule type="expression" dxfId="803" priority="49">
      <formula>W29&lt;&gt;$P$8</formula>
    </cfRule>
  </conditionalFormatting>
  <conditionalFormatting sqref="Y29">
    <cfRule type="beginsWith" dxfId="802" priority="50" operator="beginsWith" text="No pasa">
      <formula>LEFT(Y29,LEN("No pasa"))="No pasa"</formula>
    </cfRule>
    <cfRule type="endsWith" dxfId="801" priority="51" operator="endsWith" text="Pasa">
      <formula>RIGHT(Y29,LEN("Pasa"))="Pasa"</formula>
    </cfRule>
  </conditionalFormatting>
  <conditionalFormatting sqref="Y30">
    <cfRule type="beginsWith" dxfId="800" priority="47" operator="beginsWith" text="No pasa">
      <formula>LEFT(Y30,LEN("No pasa"))="No pasa"</formula>
    </cfRule>
    <cfRule type="endsWith" dxfId="799" priority="48" operator="endsWith" text="Pasa">
      <formula>RIGHT(Y30,LEN("Pasa"))="Pasa"</formula>
    </cfRule>
  </conditionalFormatting>
  <conditionalFormatting sqref="Y31">
    <cfRule type="beginsWith" dxfId="798" priority="44" operator="beginsWith" text="No pasa">
      <formula>LEFT(Y31,LEN("No pasa"))="No pasa"</formula>
    </cfRule>
    <cfRule type="endsWith" dxfId="797" priority="45" operator="endsWith" text="Pasa">
      <formula>RIGHT(Y31,LEN("Pasa"))="Pasa"</formula>
    </cfRule>
  </conditionalFormatting>
  <conditionalFormatting sqref="Y32">
    <cfRule type="beginsWith" dxfId="796" priority="41" operator="beginsWith" text="No pasa">
      <formula>LEFT(Y32,LEN("No pasa"))="No pasa"</formula>
    </cfRule>
    <cfRule type="endsWith" dxfId="795" priority="42" operator="endsWith" text="Pasa">
      <formula>RIGHT(Y32,LEN("Pasa"))="Pasa"</formula>
    </cfRule>
  </conditionalFormatting>
  <conditionalFormatting sqref="Y33">
    <cfRule type="beginsWith" dxfId="794" priority="38" operator="beginsWith" text="No pasa">
      <formula>LEFT(Y33,LEN("No pasa"))="No pasa"</formula>
    </cfRule>
    <cfRule type="endsWith" dxfId="793" priority="39" operator="endsWith" text="Pasa">
      <formula>RIGHT(Y33,LEN("Pasa"))="Pasa"</formula>
    </cfRule>
  </conditionalFormatting>
  <conditionalFormatting sqref="Y34">
    <cfRule type="beginsWith" dxfId="792" priority="35" operator="beginsWith" text="No pasa">
      <formula>LEFT(Y34,LEN("No pasa"))="No pasa"</formula>
    </cfRule>
    <cfRule type="endsWith" dxfId="791" priority="36" operator="endsWith" text="Pasa">
      <formula>RIGHT(Y34,LEN("Pasa"))="Pasa"</formula>
    </cfRule>
  </conditionalFormatting>
  <conditionalFormatting sqref="Y35">
    <cfRule type="beginsWith" dxfId="790" priority="32" operator="beginsWith" text="No pasa">
      <formula>LEFT(Y35,LEN("No pasa"))="No pasa"</formula>
    </cfRule>
    <cfRule type="endsWith" dxfId="789" priority="33" operator="endsWith" text="Pasa">
      <formula>RIGHT(Y35,LEN("Pasa"))="Pasa"</formula>
    </cfRule>
  </conditionalFormatting>
  <conditionalFormatting sqref="Y36">
    <cfRule type="beginsWith" dxfId="788" priority="29" operator="beginsWith" text="No pasa">
      <formula>LEFT(Y36,LEN("No pasa"))="No pasa"</formula>
    </cfRule>
    <cfRule type="endsWith" dxfId="787" priority="30" operator="endsWith" text="Pasa">
      <formula>RIGHT(Y36,LEN("Pasa"))="Pasa"</formula>
    </cfRule>
  </conditionalFormatting>
  <conditionalFormatting sqref="Y37">
    <cfRule type="beginsWith" dxfId="786" priority="26" operator="beginsWith" text="No pasa">
      <formula>LEFT(Y37,LEN("No pasa"))="No pasa"</formula>
    </cfRule>
    <cfRule type="endsWith" dxfId="785" priority="27" operator="endsWith" text="Pasa">
      <formula>RIGHT(Y37,LEN("Pasa"))="Pasa"</formula>
    </cfRule>
  </conditionalFormatting>
  <conditionalFormatting sqref="X32">
    <cfRule type="expression" dxfId="784" priority="10">
      <formula>W32&lt;&gt;$P$8</formula>
    </cfRule>
  </conditionalFormatting>
  <conditionalFormatting sqref="Y38">
    <cfRule type="beginsWith" dxfId="783" priority="23" operator="beginsWith" text="No pasa">
      <formula>LEFT(Y38,LEN("No pasa"))="No pasa"</formula>
    </cfRule>
    <cfRule type="endsWith" dxfId="782" priority="24" operator="endsWith" text="Pasa">
      <formula>RIGHT(Y38,LEN("Pasa"))="Pasa"</formula>
    </cfRule>
  </conditionalFormatting>
  <conditionalFormatting sqref="X38">
    <cfRule type="expression" dxfId="781" priority="4">
      <formula>W38&lt;&gt;$P$8</formula>
    </cfRule>
  </conditionalFormatting>
  <conditionalFormatting sqref="Y40">
    <cfRule type="beginsWith" dxfId="780" priority="17" operator="beginsWith" text="No pasa">
      <formula>LEFT(Y40,LEN("No pasa"))="No pasa"</formula>
    </cfRule>
    <cfRule type="endsWith" dxfId="779" priority="18" operator="endsWith" text="Pasa">
      <formula>RIGHT(Y40,LEN("Pasa"))="Pasa"</formula>
    </cfRule>
  </conditionalFormatting>
  <conditionalFormatting sqref="X41">
    <cfRule type="expression" dxfId="778" priority="1">
      <formula>W41&lt;&gt;$P$8</formula>
    </cfRule>
  </conditionalFormatting>
  <conditionalFormatting sqref="Y41">
    <cfRule type="beginsWith" dxfId="777" priority="14" operator="beginsWith" text="No pasa">
      <formula>LEFT(Y41,LEN("No pasa"))="No pasa"</formula>
    </cfRule>
    <cfRule type="endsWith" dxfId="776" priority="15" operator="endsWith" text="Pasa">
      <formula>RIGHT(Y41,LEN("Pasa"))="Pasa"</formula>
    </cfRule>
  </conditionalFormatting>
  <conditionalFormatting sqref="X30">
    <cfRule type="expression" dxfId="775" priority="12">
      <formula>W30&lt;&gt;$P$8</formula>
    </cfRule>
  </conditionalFormatting>
  <conditionalFormatting sqref="X31">
    <cfRule type="expression" dxfId="774" priority="11">
      <formula>W31&lt;&gt;$P$8</formula>
    </cfRule>
  </conditionalFormatting>
  <conditionalFormatting sqref="X33">
    <cfRule type="expression" dxfId="773" priority="9">
      <formula>W33&lt;&gt;$P$8</formula>
    </cfRule>
  </conditionalFormatting>
  <conditionalFormatting sqref="X34">
    <cfRule type="expression" dxfId="772" priority="8">
      <formula>W34&lt;&gt;$P$8</formula>
    </cfRule>
  </conditionalFormatting>
  <conditionalFormatting sqref="X36">
    <cfRule type="expression" dxfId="771" priority="6">
      <formula>W36&lt;&gt;$P$8</formula>
    </cfRule>
  </conditionalFormatting>
  <conditionalFormatting sqref="X37">
    <cfRule type="expression" dxfId="770" priority="5">
      <formula>W37&lt;&gt;$P$8</formula>
    </cfRule>
  </conditionalFormatting>
  <conditionalFormatting sqref="X39">
    <cfRule type="expression" dxfId="769" priority="3">
      <formula>W39&lt;&gt;$P$8</formula>
    </cfRule>
  </conditionalFormatting>
  <conditionalFormatting sqref="X40">
    <cfRule type="expression" dxfId="768" priority="2">
      <formula>W40&lt;&gt;$P$8</formula>
    </cfRule>
  </conditionalFormatting>
  <pageMargins left="0.70866141732283472" right="0.70866141732283472" top="0.74803149606299213" bottom="0.74803149606299213" header="0.31496062992125984" footer="0.31496062992125984"/>
  <pageSetup scale="44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opLeftCell="A10" workbookViewId="0">
      <selection activeCell="H24" sqref="H24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5" style="1" customWidth="1"/>
    <col min="10" max="10" width="10.42578125" style="1" hidden="1" customWidth="1"/>
    <col min="11" max="11" width="12.140625" style="1" customWidth="1"/>
    <col min="12" max="12" width="18.140625" style="1" customWidth="1"/>
    <col min="13" max="21" width="8.85546875" style="1"/>
    <col min="22" max="22" width="10.7109375" style="10" hidden="1" customWidth="1"/>
    <col min="23" max="16384" width="8.85546875" style="1"/>
  </cols>
  <sheetData>
    <row r="1" spans="1:22" x14ac:dyDescent="0.25">
      <c r="A1" s="12" t="s">
        <v>143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7"/>
      <c r="M6" s="180" t="s">
        <v>29</v>
      </c>
      <c r="N6" s="55">
        <f>F8/3*2</f>
        <v>0</v>
      </c>
      <c r="O6" s="40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7"/>
      <c r="M7" s="180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J11" s="9"/>
      <c r="K11" s="9"/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J12" s="9"/>
      <c r="K12" s="9"/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127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customHeight="1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59</v>
      </c>
      <c r="B18" s="45"/>
      <c r="C18" s="45"/>
      <c r="D18" s="45"/>
      <c r="E18" s="58">
        <f t="shared" ref="E18:E20" si="0">B18+C18+D18</f>
        <v>0</v>
      </c>
      <c r="F18" s="44"/>
      <c r="G18" s="44"/>
      <c r="H18" s="44"/>
      <c r="I18" s="44"/>
      <c r="J18" s="4">
        <f>SUM(F18:I18)</f>
        <v>0</v>
      </c>
      <c r="K18" s="67">
        <f>SUM(F18:H18)</f>
        <v>0</v>
      </c>
      <c r="L18" s="3" t="str">
        <f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60</v>
      </c>
      <c r="B19" s="43"/>
      <c r="C19" s="43"/>
      <c r="D19" s="43"/>
      <c r="E19" s="65">
        <f t="shared" si="0"/>
        <v>0</v>
      </c>
      <c r="F19" s="13"/>
      <c r="G19" s="13"/>
      <c r="H19" s="13"/>
      <c r="I19" s="13"/>
      <c r="J19" s="4">
        <f t="shared" ref="J19:J20" si="1">SUM(F19:I19)</f>
        <v>0</v>
      </c>
      <c r="K19" s="66">
        <f>SUM(F19:H19)</f>
        <v>0</v>
      </c>
      <c r="L19" s="3" t="str">
        <f>+IF(F19&gt;=$O$6,"Aprobado",IF(G19&gt;=$O$6,"No Aprobado","Aprobado con cambio"))</f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20" si="2">IF(L19&lt;&gt;"Aprobado",1,0)</f>
        <v>0</v>
      </c>
    </row>
    <row r="20" spans="1:22" ht="30" customHeight="1" x14ac:dyDescent="0.25">
      <c r="A20" s="14" t="s">
        <v>61</v>
      </c>
      <c r="B20" s="45"/>
      <c r="C20" s="45"/>
      <c r="D20" s="45"/>
      <c r="E20" s="58">
        <f t="shared" si="0"/>
        <v>0</v>
      </c>
      <c r="F20" s="44"/>
      <c r="G20" s="44"/>
      <c r="H20" s="44"/>
      <c r="I20" s="44"/>
      <c r="J20" s="4">
        <f t="shared" si="1"/>
        <v>0</v>
      </c>
      <c r="K20" s="67">
        <f>SUM(F20:H20)</f>
        <v>0</v>
      </c>
      <c r="L20" s="3" t="str">
        <f>+IF(F20&gt;=$O$6,"Aprobado",IF(G20&gt;=$O$6,"No Aprobado","Aprobado con cambio"))</f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2"/>
        <v>0</v>
      </c>
    </row>
    <row r="23" spans="1:22" ht="15.75" x14ac:dyDescent="0.25">
      <c r="A23" s="239" t="s">
        <v>0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</row>
    <row r="24" spans="1:22" x14ac:dyDescent="0.25">
      <c r="A24" s="2"/>
      <c r="B24" s="2"/>
      <c r="C24" s="2"/>
      <c r="D24" s="2"/>
      <c r="E24" s="2"/>
    </row>
    <row r="25" spans="1:22" x14ac:dyDescent="0.25">
      <c r="A25" s="2"/>
      <c r="B25" s="2"/>
      <c r="C25" s="2"/>
      <c r="D25" s="2"/>
      <c r="E25" s="2"/>
    </row>
    <row r="26" spans="1:22" x14ac:dyDescent="0.25">
      <c r="A26" s="2"/>
      <c r="B26" s="2"/>
      <c r="C26" s="2"/>
      <c r="D26" s="2"/>
      <c r="E26" s="2"/>
    </row>
  </sheetData>
  <mergeCells count="17">
    <mergeCell ref="A14:U14"/>
    <mergeCell ref="B16:E16"/>
    <mergeCell ref="F16:I16"/>
    <mergeCell ref="L11:M12"/>
    <mergeCell ref="N11:U12"/>
    <mergeCell ref="A23:U23"/>
    <mergeCell ref="M17:U17"/>
    <mergeCell ref="M18:U18"/>
    <mergeCell ref="M19:U19"/>
    <mergeCell ref="M20:U20"/>
    <mergeCell ref="N9:U10"/>
    <mergeCell ref="F6:I6"/>
    <mergeCell ref="F9:I9"/>
    <mergeCell ref="F10:I10"/>
    <mergeCell ref="A2:U2"/>
    <mergeCell ref="A4:U4"/>
    <mergeCell ref="L9:M10"/>
  </mergeCells>
  <conditionalFormatting sqref="A18">
    <cfRule type="expression" dxfId="767" priority="18">
      <formula>J18&lt;&gt;$F$8</formula>
    </cfRule>
  </conditionalFormatting>
  <conditionalFormatting sqref="A19:A20">
    <cfRule type="expression" dxfId="766" priority="17">
      <formula>J19&lt;&gt;$F$8</formula>
    </cfRule>
  </conditionalFormatting>
  <conditionalFormatting sqref="L18">
    <cfRule type="beginsWith" dxfId="765" priority="10" operator="beginsWith" text="No Aprobado">
      <formula>LEFT(L18,LEN("No Aprobado"))="No Aprobado"</formula>
    </cfRule>
    <cfRule type="endsWith" dxfId="764" priority="11" operator="endsWith" text="Aprobado">
      <formula>RIGHT(L18,LEN("Aprobado"))="Aprobado"</formula>
    </cfRule>
    <cfRule type="beginsWith" dxfId="763" priority="12" operator="beginsWith" text="Aprobado con cambio">
      <formula>LEFT(L18,LEN("Aprobado con cambio"))="Aprobado con cambio"</formula>
    </cfRule>
  </conditionalFormatting>
  <conditionalFormatting sqref="L19">
    <cfRule type="beginsWith" dxfId="762" priority="6" operator="beginsWith" text="No Aprobado">
      <formula>LEFT(L19,LEN("No Aprobado"))="No Aprobado"</formula>
    </cfRule>
    <cfRule type="endsWith" dxfId="761" priority="7" operator="endsWith" text="Aprobado">
      <formula>RIGHT(L19,LEN("Aprobado"))="Aprobado"</formula>
    </cfRule>
    <cfRule type="beginsWith" dxfId="760" priority="8" operator="beginsWith" text="Aprobado con cambio">
      <formula>LEFT(L19,LEN("Aprobado con cambio"))="Aprobado con cambio"</formula>
    </cfRule>
  </conditionalFormatting>
  <conditionalFormatting sqref="L20">
    <cfRule type="beginsWith" dxfId="759" priority="2" operator="beginsWith" text="No Aprobado">
      <formula>LEFT(L20,LEN("No Aprobado"))="No Aprobado"</formula>
    </cfRule>
    <cfRule type="endsWith" dxfId="758" priority="3" operator="endsWith" text="Aprobado">
      <formula>RIGHT(L20,LEN("Aprobado"))="Aprobado"</formula>
    </cfRule>
    <cfRule type="beginsWith" dxfId="757" priority="4" operator="beginsWith" text="Aprobado con cambio">
      <formula>LEFT(L20,LEN("Aprobado con cambio"))="Aprobado con cambio"</formula>
    </cfRule>
  </conditionalFormatting>
  <conditionalFormatting sqref="K18:K20">
    <cfRule type="expression" dxfId="756" priority="1">
      <formula>J18&lt;&gt;$F$8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workbookViewId="0">
      <selection activeCell="L17" sqref="L17:N17"/>
    </sheetView>
  </sheetViews>
  <sheetFormatPr defaultColWidth="8.85546875" defaultRowHeight="15" x14ac:dyDescent="0.25"/>
  <cols>
    <col min="1" max="1" width="36.7109375" style="1" customWidth="1"/>
    <col min="2" max="12" width="4.140625" style="1" customWidth="1"/>
    <col min="13" max="13" width="4.140625" style="120" customWidth="1"/>
    <col min="14" max="14" width="4.140625" style="1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2.14062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1" x14ac:dyDescent="0.25">
      <c r="A1" s="12" t="s">
        <v>142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8"/>
      <c r="N1" s="12"/>
      <c r="O1" s="12"/>
    </row>
    <row r="2" spans="1:31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s="120" customFormat="1" x14ac:dyDescent="0.25">
      <c r="A3" s="128"/>
      <c r="B3" s="128"/>
      <c r="C3" s="128"/>
      <c r="D3" s="128"/>
      <c r="E3" s="128"/>
      <c r="W3" s="127"/>
    </row>
    <row r="4" spans="1:3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+'4. RECOMENDACIONES cap. 4'!F6</f>
        <v>0</v>
      </c>
      <c r="Q6" s="250"/>
      <c r="R6" s="250"/>
      <c r="S6" s="251"/>
      <c r="T6" s="9"/>
      <c r="U6" s="187"/>
      <c r="V6" s="180" t="s">
        <v>34</v>
      </c>
      <c r="W6" s="11">
        <f>'4. RECOMENDACIONES cap. 4'!N7</f>
        <v>0.5</v>
      </c>
      <c r="X6" s="167">
        <f>+W6</f>
        <v>0.5</v>
      </c>
    </row>
    <row r="7" spans="1:3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5">
        <f>+'4. RECOMENDACIONES cap. 4'!F7</f>
        <v>0</v>
      </c>
      <c r="Q7" s="120"/>
      <c r="R7" s="120"/>
      <c r="S7" s="120"/>
    </row>
    <row r="8" spans="1:3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66">
        <f>+'4. RECOMENDACIONES cap. 4'!F8</f>
        <v>0</v>
      </c>
      <c r="Q8" s="120"/>
      <c r="R8" s="120"/>
      <c r="S8" s="120"/>
      <c r="U8" s="10"/>
      <c r="V8" s="10"/>
    </row>
    <row r="9" spans="1:3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+'4. RECOMENDACIONES cap. 4'!F9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+'4. RECOMENDACIONES cap. 4'!F10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5"/>
      <c r="N11" s="41"/>
      <c r="O11" s="41"/>
      <c r="P11" s="41"/>
      <c r="Q11" s="41"/>
      <c r="R11" s="9"/>
      <c r="S11" s="9"/>
      <c r="T11" s="9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</row>
    <row r="12" spans="1:31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5"/>
      <c r="N12" s="41"/>
      <c r="O12" s="41"/>
      <c r="P12" s="41"/>
      <c r="Q12" s="41"/>
      <c r="R12" s="9"/>
      <c r="S12" s="9"/>
      <c r="T12" s="9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</row>
    <row r="13" spans="1:31" x14ac:dyDescent="0.25">
      <c r="A13" s="110" t="s">
        <v>209</v>
      </c>
    </row>
    <row r="14" spans="1:31" ht="29.25" customHeight="1" x14ac:dyDescent="0.25">
      <c r="A14" s="266" t="s">
        <v>127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</row>
    <row r="15" spans="1:31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33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120"/>
      <c r="Q16" s="120"/>
      <c r="R16" s="120"/>
      <c r="S16" s="120"/>
      <c r="T16" s="246" t="s">
        <v>49</v>
      </c>
      <c r="U16" s="247"/>
      <c r="V16" s="247"/>
      <c r="W16" s="248"/>
      <c r="X16" s="18"/>
      <c r="Y16" s="7"/>
    </row>
    <row r="17" spans="1:31" ht="30" customHeight="1" x14ac:dyDescent="0.25">
      <c r="A17" s="173" t="s">
        <v>20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272" t="s">
        <v>48</v>
      </c>
      <c r="Q17" s="272"/>
      <c r="R17" s="272"/>
      <c r="S17" s="272"/>
      <c r="T17" s="172" t="s">
        <v>18</v>
      </c>
      <c r="U17" s="172" t="s">
        <v>17</v>
      </c>
      <c r="V17" s="172" t="s">
        <v>15</v>
      </c>
      <c r="W17" s="173" t="s">
        <v>14</v>
      </c>
      <c r="X17" s="173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09" t="str">
        <f>+'4. RECOMENDACIONES cap. 4'!A18</f>
        <v>21. Concepto de formación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>SUM(B18:N18)</f>
        <v>0</v>
      </c>
      <c r="P18" s="258"/>
      <c r="Q18" s="258"/>
      <c r="R18" s="258"/>
      <c r="S18" s="258"/>
      <c r="T18" s="157"/>
      <c r="U18" s="157"/>
      <c r="V18" s="157"/>
      <c r="W18" s="122">
        <f>SUM(T18:V18)</f>
        <v>0</v>
      </c>
      <c r="X18" s="169">
        <f t="shared" ref="X18:X35" si="0">SUM(T18:U18)</f>
        <v>0</v>
      </c>
      <c r="Y18" s="3" t="str">
        <f t="shared" ref="Y18:Y35" si="1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17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61">
        <f t="shared" ref="O19:O23" si="2">SUM(B19:N19)</f>
        <v>0</v>
      </c>
      <c r="P19" s="258"/>
      <c r="Q19" s="258"/>
      <c r="R19" s="258"/>
      <c r="S19" s="258"/>
      <c r="T19" s="157"/>
      <c r="U19" s="157"/>
      <c r="V19" s="157"/>
      <c r="W19" s="122">
        <f t="shared" ref="W19:W35" si="3">SUM(T19:V19)</f>
        <v>0</v>
      </c>
      <c r="X19" s="169">
        <f t="shared" si="0"/>
        <v>0</v>
      </c>
      <c r="Y19" s="3" t="str">
        <f t="shared" si="1"/>
        <v>No pasa</v>
      </c>
      <c r="Z19" s="260"/>
      <c r="AA19" s="261"/>
      <c r="AB19" s="261"/>
      <c r="AC19" s="261"/>
      <c r="AD19" s="261"/>
      <c r="AE19" s="262"/>
    </row>
    <row r="20" spans="1:3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258"/>
      <c r="Q20" s="258"/>
      <c r="R20" s="258"/>
      <c r="S20" s="258"/>
      <c r="T20" s="157"/>
      <c r="U20" s="157"/>
      <c r="V20" s="157"/>
      <c r="W20" s="122">
        <f t="shared" si="3"/>
        <v>0</v>
      </c>
      <c r="X20" s="169">
        <f t="shared" si="0"/>
        <v>0</v>
      </c>
      <c r="Y20" s="3" t="str">
        <f t="shared" si="1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61">
        <f t="shared" si="2"/>
        <v>0</v>
      </c>
      <c r="P21" s="258"/>
      <c r="Q21" s="258"/>
      <c r="R21" s="258"/>
      <c r="S21" s="258"/>
      <c r="T21" s="157"/>
      <c r="U21" s="157"/>
      <c r="V21" s="157"/>
      <c r="W21" s="122">
        <f t="shared" ref="W21" si="5">SUM(T21:V21)</f>
        <v>0</v>
      </c>
      <c r="X21" s="169">
        <f t="shared" si="0"/>
        <v>0</v>
      </c>
      <c r="Y21" s="3" t="str">
        <f t="shared" si="1"/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176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2"/>
        <v>0</v>
      </c>
      <c r="P22" s="258"/>
      <c r="Q22" s="258"/>
      <c r="R22" s="258"/>
      <c r="S22" s="258"/>
      <c r="T22" s="157"/>
      <c r="U22" s="157"/>
      <c r="V22" s="157"/>
      <c r="W22" s="122">
        <f t="shared" si="3"/>
        <v>0</v>
      </c>
      <c r="X22" s="169">
        <f t="shared" si="0"/>
        <v>0</v>
      </c>
      <c r="Y22" s="3" t="str">
        <f t="shared" si="1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17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>
        <f t="shared" si="2"/>
        <v>0</v>
      </c>
      <c r="P23" s="258"/>
      <c r="Q23" s="258"/>
      <c r="R23" s="258"/>
      <c r="S23" s="258"/>
      <c r="T23" s="157"/>
      <c r="U23" s="157"/>
      <c r="V23" s="157"/>
      <c r="W23" s="122">
        <f t="shared" si="3"/>
        <v>0</v>
      </c>
      <c r="X23" s="169">
        <f t="shared" si="0"/>
        <v>0</v>
      </c>
      <c r="Y23" s="3" t="str">
        <f t="shared" si="1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108" t="str">
        <f>+'4. RECOMENDACIONES cap. 4'!A19</f>
        <v>22. Medios de formación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9">
        <f>SUM(B24:N24)</f>
        <v>0</v>
      </c>
      <c r="P24" s="259"/>
      <c r="Q24" s="259"/>
      <c r="R24" s="259"/>
      <c r="S24" s="259"/>
      <c r="T24" s="129"/>
      <c r="U24" s="129"/>
      <c r="V24" s="129"/>
      <c r="W24" s="122">
        <f t="shared" si="3"/>
        <v>0</v>
      </c>
      <c r="X24" s="174">
        <f t="shared" si="0"/>
        <v>0</v>
      </c>
      <c r="Y24" s="3" t="str">
        <f t="shared" si="1"/>
        <v>No pasa</v>
      </c>
      <c r="Z24" s="263"/>
      <c r="AA24" s="264"/>
      <c r="AB24" s="264"/>
      <c r="AC24" s="264"/>
      <c r="AD24" s="264"/>
      <c r="AE24" s="265"/>
    </row>
    <row r="25" spans="1:31" ht="30" customHeight="1" x14ac:dyDescent="0.25">
      <c r="A25" s="16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6">SUM(B25:N25)</f>
        <v>0</v>
      </c>
      <c r="P25" s="259"/>
      <c r="Q25" s="259"/>
      <c r="R25" s="259"/>
      <c r="S25" s="259"/>
      <c r="T25" s="129"/>
      <c r="U25" s="129"/>
      <c r="V25" s="129"/>
      <c r="W25" s="122">
        <f t="shared" si="3"/>
        <v>0</v>
      </c>
      <c r="X25" s="174">
        <f t="shared" si="0"/>
        <v>0</v>
      </c>
      <c r="Y25" s="3" t="str">
        <f t="shared" si="1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16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9">
        <f t="shared" si="6"/>
        <v>0</v>
      </c>
      <c r="P26" s="259"/>
      <c r="Q26" s="259"/>
      <c r="R26" s="259"/>
      <c r="S26" s="259"/>
      <c r="T26" s="129"/>
      <c r="U26" s="129"/>
      <c r="V26" s="129"/>
      <c r="W26" s="122">
        <f t="shared" si="3"/>
        <v>0</v>
      </c>
      <c r="X26" s="174">
        <f t="shared" si="0"/>
        <v>0</v>
      </c>
      <c r="Y26" s="3" t="str">
        <f t="shared" si="1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16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6"/>
        <v>0</v>
      </c>
      <c r="P27" s="259"/>
      <c r="Q27" s="259"/>
      <c r="R27" s="259"/>
      <c r="S27" s="259"/>
      <c r="T27" s="129"/>
      <c r="U27" s="129"/>
      <c r="V27" s="129"/>
      <c r="W27" s="122">
        <f t="shared" si="3"/>
        <v>0</v>
      </c>
      <c r="X27" s="174">
        <f t="shared" si="0"/>
        <v>0</v>
      </c>
      <c r="Y27" s="3" t="str">
        <f t="shared" si="1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16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9">
        <f t="shared" si="6"/>
        <v>0</v>
      </c>
      <c r="P28" s="259"/>
      <c r="Q28" s="259"/>
      <c r="R28" s="259"/>
      <c r="S28" s="259"/>
      <c r="T28" s="129"/>
      <c r="U28" s="129"/>
      <c r="V28" s="129"/>
      <c r="W28" s="122">
        <f t="shared" si="3"/>
        <v>0</v>
      </c>
      <c r="X28" s="174">
        <f t="shared" si="0"/>
        <v>0</v>
      </c>
      <c r="Y28" s="3" t="str">
        <f t="shared" si="1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16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6"/>
        <v>0</v>
      </c>
      <c r="P29" s="259"/>
      <c r="Q29" s="259"/>
      <c r="R29" s="259"/>
      <c r="S29" s="259"/>
      <c r="T29" s="129"/>
      <c r="U29" s="129"/>
      <c r="V29" s="129"/>
      <c r="W29" s="122">
        <f t="shared" si="3"/>
        <v>0</v>
      </c>
      <c r="X29" s="174">
        <f t="shared" si="0"/>
        <v>0</v>
      </c>
      <c r="Y29" s="3" t="str">
        <f t="shared" si="1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109" t="str">
        <f>+'4. RECOMENDACIONES cap. 4'!A20</f>
        <v>23. Capacitación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258"/>
      <c r="Q30" s="258"/>
      <c r="R30" s="258"/>
      <c r="S30" s="258"/>
      <c r="T30" s="157"/>
      <c r="U30" s="157"/>
      <c r="V30" s="157"/>
      <c r="W30" s="122">
        <f t="shared" si="3"/>
        <v>0</v>
      </c>
      <c r="X30" s="169">
        <f t="shared" si="0"/>
        <v>0</v>
      </c>
      <c r="Y30" s="3" t="str">
        <f t="shared" si="1"/>
        <v>No pasa</v>
      </c>
      <c r="Z30" s="260"/>
      <c r="AA30" s="261"/>
      <c r="AB30" s="261"/>
      <c r="AC30" s="261"/>
      <c r="AD30" s="261"/>
      <c r="AE30" s="262"/>
    </row>
    <row r="31" spans="1:31" ht="30" customHeight="1" x14ac:dyDescent="0.25">
      <c r="A31" s="17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1">
        <f t="shared" ref="O31:O35" si="7">SUM(B31:N31)</f>
        <v>0</v>
      </c>
      <c r="P31" s="258"/>
      <c r="Q31" s="258"/>
      <c r="R31" s="258"/>
      <c r="S31" s="258"/>
      <c r="T31" s="157"/>
      <c r="U31" s="157"/>
      <c r="V31" s="157"/>
      <c r="W31" s="122">
        <f t="shared" si="3"/>
        <v>0</v>
      </c>
      <c r="X31" s="169">
        <f t="shared" si="0"/>
        <v>0</v>
      </c>
      <c r="Y31" s="3" t="str">
        <f t="shared" si="1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176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7"/>
        <v>0</v>
      </c>
      <c r="P32" s="258"/>
      <c r="Q32" s="258"/>
      <c r="R32" s="258"/>
      <c r="S32" s="258"/>
      <c r="T32" s="157"/>
      <c r="U32" s="157"/>
      <c r="V32" s="157"/>
      <c r="W32" s="122">
        <f t="shared" si="3"/>
        <v>0</v>
      </c>
      <c r="X32" s="169">
        <f t="shared" si="0"/>
        <v>0</v>
      </c>
      <c r="Y32" s="3" t="str">
        <f t="shared" si="1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17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1">
        <f t="shared" si="7"/>
        <v>0</v>
      </c>
      <c r="P33" s="258"/>
      <c r="Q33" s="258"/>
      <c r="R33" s="258"/>
      <c r="S33" s="258"/>
      <c r="T33" s="157"/>
      <c r="U33" s="157"/>
      <c r="V33" s="157"/>
      <c r="W33" s="122">
        <f t="shared" si="3"/>
        <v>0</v>
      </c>
      <c r="X33" s="169">
        <f t="shared" si="0"/>
        <v>0</v>
      </c>
      <c r="Y33" s="3" t="str">
        <f t="shared" si="1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176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7"/>
        <v>0</v>
      </c>
      <c r="P34" s="258"/>
      <c r="Q34" s="258"/>
      <c r="R34" s="258"/>
      <c r="S34" s="258"/>
      <c r="T34" s="157"/>
      <c r="U34" s="157"/>
      <c r="V34" s="157"/>
      <c r="W34" s="122">
        <f t="shared" si="3"/>
        <v>0</v>
      </c>
      <c r="X34" s="169">
        <f t="shared" si="0"/>
        <v>0</v>
      </c>
      <c r="Y34" s="3" t="str">
        <f t="shared" si="1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17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61">
        <f t="shared" si="7"/>
        <v>0</v>
      </c>
      <c r="P35" s="258"/>
      <c r="Q35" s="258"/>
      <c r="R35" s="258"/>
      <c r="S35" s="258"/>
      <c r="T35" s="157"/>
      <c r="U35" s="157"/>
      <c r="V35" s="157"/>
      <c r="W35" s="122">
        <f t="shared" si="3"/>
        <v>0</v>
      </c>
      <c r="X35" s="169">
        <f t="shared" si="0"/>
        <v>0</v>
      </c>
      <c r="Y35" s="3" t="str">
        <f t="shared" si="1"/>
        <v>No pasa</v>
      </c>
      <c r="Z35" s="260"/>
      <c r="AA35" s="261"/>
      <c r="AB35" s="261"/>
      <c r="AC35" s="261"/>
      <c r="AD35" s="261"/>
      <c r="AE35" s="262"/>
    </row>
    <row r="37" spans="1:31" ht="15.75" x14ac:dyDescent="0.25">
      <c r="A37" s="239" t="s">
        <v>0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</row>
  </sheetData>
  <mergeCells count="51">
    <mergeCell ref="Z27:AE27"/>
    <mergeCell ref="Z28:AE28"/>
    <mergeCell ref="Z29:AE29"/>
    <mergeCell ref="A37:AE37"/>
    <mergeCell ref="Z35:AE35"/>
    <mergeCell ref="Z30:AE30"/>
    <mergeCell ref="Z31:AE31"/>
    <mergeCell ref="Z32:AE32"/>
    <mergeCell ref="Z33:AE33"/>
    <mergeCell ref="Z34:AE34"/>
    <mergeCell ref="P34:S34"/>
    <mergeCell ref="P35:S35"/>
    <mergeCell ref="P33:S33"/>
    <mergeCell ref="P27:S27"/>
    <mergeCell ref="P28:S28"/>
    <mergeCell ref="Z22:AE22"/>
    <mergeCell ref="Z23:AE23"/>
    <mergeCell ref="Z24:AE24"/>
    <mergeCell ref="Z25:AE25"/>
    <mergeCell ref="Z26:AE26"/>
    <mergeCell ref="P6:S6"/>
    <mergeCell ref="P9:S9"/>
    <mergeCell ref="P10:S10"/>
    <mergeCell ref="Z20:AE20"/>
    <mergeCell ref="Z21:AE21"/>
    <mergeCell ref="P26:S26"/>
    <mergeCell ref="P17:S17"/>
    <mergeCell ref="P18:S18"/>
    <mergeCell ref="P19:S19"/>
    <mergeCell ref="P20:S20"/>
    <mergeCell ref="P21:S21"/>
    <mergeCell ref="P22:S22"/>
    <mergeCell ref="P23:S23"/>
    <mergeCell ref="P24:S24"/>
    <mergeCell ref="P25:S25"/>
    <mergeCell ref="A2:AE2"/>
    <mergeCell ref="P29:S29"/>
    <mergeCell ref="P30:S30"/>
    <mergeCell ref="P31:S31"/>
    <mergeCell ref="P32:S32"/>
    <mergeCell ref="Z17:AE17"/>
    <mergeCell ref="Z18:AE18"/>
    <mergeCell ref="Z19:AE19"/>
    <mergeCell ref="A4:AE4"/>
    <mergeCell ref="A14:AE14"/>
    <mergeCell ref="B16:O16"/>
    <mergeCell ref="T16:W16"/>
    <mergeCell ref="U11:V12"/>
    <mergeCell ref="W11:AD12"/>
    <mergeCell ref="U9:V10"/>
    <mergeCell ref="W9:AD10"/>
  </mergeCells>
  <conditionalFormatting sqref="Y33">
    <cfRule type="beginsWith" dxfId="755" priority="26" operator="beginsWith" text="No pasa">
      <formula>LEFT(Y33,LEN("No pasa"))="No pasa"</formula>
    </cfRule>
    <cfRule type="endsWith" dxfId="754" priority="27" operator="endsWith" text="Pasa">
      <formula>RIGHT(Y33,LEN("Pasa"))="Pasa"</formula>
    </cfRule>
  </conditionalFormatting>
  <conditionalFormatting sqref="X29">
    <cfRule type="expression" dxfId="753" priority="7">
      <formula>W29&lt;&gt;$P$8</formula>
    </cfRule>
  </conditionalFormatting>
  <conditionalFormatting sqref="Y18">
    <cfRule type="beginsWith" dxfId="752" priority="77" operator="beginsWith" text="No pasa">
      <formula>LEFT(Y18,LEN("No pasa"))="No pasa"</formula>
    </cfRule>
    <cfRule type="endsWith" dxfId="751" priority="78" operator="endsWith" text="Pasa">
      <formula>RIGHT(Y18,LEN("Pasa"))="Pasa"</formula>
    </cfRule>
  </conditionalFormatting>
  <conditionalFormatting sqref="Y19">
    <cfRule type="beginsWith" dxfId="750" priority="68" operator="beginsWith" text="No pasa">
      <formula>LEFT(Y19,LEN("No pasa"))="No pasa"</formula>
    </cfRule>
    <cfRule type="endsWith" dxfId="749" priority="69" operator="endsWith" text="Pasa">
      <formula>RIGHT(Y19,LEN("Pasa"))="Pasa"</formula>
    </cfRule>
  </conditionalFormatting>
  <conditionalFormatting sqref="Y20">
    <cfRule type="beginsWith" dxfId="748" priority="65" operator="beginsWith" text="No pasa">
      <formula>LEFT(Y20,LEN("No pasa"))="No pasa"</formula>
    </cfRule>
    <cfRule type="endsWith" dxfId="747" priority="66" operator="endsWith" text="Pasa">
      <formula>RIGHT(Y20,LEN("Pasa"))="Pasa"</formula>
    </cfRule>
  </conditionalFormatting>
  <conditionalFormatting sqref="Y21">
    <cfRule type="beginsWith" dxfId="746" priority="62" operator="beginsWith" text="No pasa">
      <formula>LEFT(Y21,LEN("No pasa"))="No pasa"</formula>
    </cfRule>
    <cfRule type="endsWith" dxfId="745" priority="63" operator="endsWith" text="Pasa">
      <formula>RIGHT(Y21,LEN("Pasa"))="Pasa"</formula>
    </cfRule>
  </conditionalFormatting>
  <conditionalFormatting sqref="Y22">
    <cfRule type="beginsWith" dxfId="744" priority="59" operator="beginsWith" text="No pasa">
      <formula>LEFT(Y22,LEN("No pasa"))="No pasa"</formula>
    </cfRule>
    <cfRule type="endsWith" dxfId="743" priority="60" operator="endsWith" text="Pasa">
      <formula>RIGHT(Y22,LEN("Pasa"))="Pasa"</formula>
    </cfRule>
  </conditionalFormatting>
  <conditionalFormatting sqref="Y23">
    <cfRule type="beginsWith" dxfId="742" priority="56" operator="beginsWith" text="No pasa">
      <formula>LEFT(Y23,LEN("No pasa"))="No pasa"</formula>
    </cfRule>
    <cfRule type="endsWith" dxfId="741" priority="57" operator="endsWith" text="Pasa">
      <formula>RIGHT(Y23,LEN("Pasa"))="Pasa"</formula>
    </cfRule>
  </conditionalFormatting>
  <conditionalFormatting sqref="Y24">
    <cfRule type="beginsWith" dxfId="740" priority="53" operator="beginsWith" text="No pasa">
      <formula>LEFT(Y24,LEN("No pasa"))="No pasa"</formula>
    </cfRule>
    <cfRule type="endsWith" dxfId="739" priority="54" operator="endsWith" text="Pasa">
      <formula>RIGHT(Y24,LEN("Pasa"))="Pasa"</formula>
    </cfRule>
  </conditionalFormatting>
  <conditionalFormatting sqref="Y25">
    <cfRule type="beginsWith" dxfId="738" priority="50" operator="beginsWith" text="No pasa">
      <formula>LEFT(Y25,LEN("No pasa"))="No pasa"</formula>
    </cfRule>
    <cfRule type="endsWith" dxfId="737" priority="51" operator="endsWith" text="Pasa">
      <formula>RIGHT(Y25,LEN("Pasa"))="Pasa"</formula>
    </cfRule>
  </conditionalFormatting>
  <conditionalFormatting sqref="Y26">
    <cfRule type="beginsWith" dxfId="736" priority="47" operator="beginsWith" text="No pasa">
      <formula>LEFT(Y26,LEN("No pasa"))="No pasa"</formula>
    </cfRule>
    <cfRule type="endsWith" dxfId="735" priority="48" operator="endsWith" text="Pasa">
      <formula>RIGHT(Y26,LEN("Pasa"))="Pasa"</formula>
    </cfRule>
  </conditionalFormatting>
  <conditionalFormatting sqref="Y27">
    <cfRule type="beginsWith" dxfId="734" priority="44" operator="beginsWith" text="No pasa">
      <formula>LEFT(Y27,LEN("No pasa"))="No pasa"</formula>
    </cfRule>
    <cfRule type="endsWith" dxfId="733" priority="45" operator="endsWith" text="Pasa">
      <formula>RIGHT(Y27,LEN("Pasa"))="Pasa"</formula>
    </cfRule>
  </conditionalFormatting>
  <conditionalFormatting sqref="Y28">
    <cfRule type="beginsWith" dxfId="732" priority="41" operator="beginsWith" text="No pasa">
      <formula>LEFT(Y28,LEN("No pasa"))="No pasa"</formula>
    </cfRule>
    <cfRule type="endsWith" dxfId="731" priority="42" operator="endsWith" text="Pasa">
      <formula>RIGHT(Y28,LEN("Pasa"))="Pasa"</formula>
    </cfRule>
  </conditionalFormatting>
  <conditionalFormatting sqref="Y29">
    <cfRule type="beginsWith" dxfId="730" priority="38" operator="beginsWith" text="No pasa">
      <formula>LEFT(Y29,LEN("No pasa"))="No pasa"</formula>
    </cfRule>
    <cfRule type="endsWith" dxfId="729" priority="39" operator="endsWith" text="Pasa">
      <formula>RIGHT(Y29,LEN("Pasa"))="Pasa"</formula>
    </cfRule>
  </conditionalFormatting>
  <conditionalFormatting sqref="X20">
    <cfRule type="expression" dxfId="728" priority="16">
      <formula>W20&lt;&gt;$P$8</formula>
    </cfRule>
  </conditionalFormatting>
  <conditionalFormatting sqref="Y30">
    <cfRule type="beginsWith" dxfId="727" priority="35" operator="beginsWith" text="No pasa">
      <formula>LEFT(Y30,LEN("No pasa"))="No pasa"</formula>
    </cfRule>
    <cfRule type="endsWith" dxfId="726" priority="36" operator="endsWith" text="Pasa">
      <formula>RIGHT(Y30,LEN("Pasa"))="Pasa"</formula>
    </cfRule>
  </conditionalFormatting>
  <conditionalFormatting sqref="X23">
    <cfRule type="expression" dxfId="725" priority="13">
      <formula>W23&lt;&gt;$P$8</formula>
    </cfRule>
  </conditionalFormatting>
  <conditionalFormatting sqref="Y31">
    <cfRule type="beginsWith" dxfId="724" priority="32" operator="beginsWith" text="No pasa">
      <formula>LEFT(Y31,LEN("No pasa"))="No pasa"</formula>
    </cfRule>
    <cfRule type="endsWith" dxfId="723" priority="33" operator="endsWith" text="Pasa">
      <formula>RIGHT(Y31,LEN("Pasa"))="Pasa"</formula>
    </cfRule>
  </conditionalFormatting>
  <conditionalFormatting sqref="X26">
    <cfRule type="expression" dxfId="722" priority="10">
      <formula>W26&lt;&gt;$P$8</formula>
    </cfRule>
  </conditionalFormatting>
  <conditionalFormatting sqref="Y32">
    <cfRule type="beginsWith" dxfId="721" priority="29" operator="beginsWith" text="No pasa">
      <formula>LEFT(Y32,LEN("No pasa"))="No pasa"</formula>
    </cfRule>
    <cfRule type="endsWith" dxfId="720" priority="30" operator="endsWith" text="Pasa">
      <formula>RIGHT(Y32,LEN("Pasa"))="Pasa"</formula>
    </cfRule>
  </conditionalFormatting>
  <conditionalFormatting sqref="X32">
    <cfRule type="expression" dxfId="719" priority="4">
      <formula>W32&lt;&gt;$P$8</formula>
    </cfRule>
  </conditionalFormatting>
  <conditionalFormatting sqref="Y34">
    <cfRule type="beginsWith" dxfId="718" priority="23" operator="beginsWith" text="No pasa">
      <formula>LEFT(Y34,LEN("No pasa"))="No pasa"</formula>
    </cfRule>
    <cfRule type="endsWith" dxfId="717" priority="24" operator="endsWith" text="Pasa">
      <formula>RIGHT(Y34,LEN("Pasa"))="Pasa"</formula>
    </cfRule>
  </conditionalFormatting>
  <conditionalFormatting sqref="X35">
    <cfRule type="expression" dxfId="716" priority="1">
      <formula>W35&lt;&gt;$P$8</formula>
    </cfRule>
  </conditionalFormatting>
  <conditionalFormatting sqref="Y35">
    <cfRule type="beginsWith" dxfId="715" priority="20" operator="beginsWith" text="No pasa">
      <formula>LEFT(Y35,LEN("No pasa"))="No pasa"</formula>
    </cfRule>
    <cfRule type="endsWith" dxfId="714" priority="21" operator="endsWith" text="Pasa">
      <formula>RIGHT(Y35,LEN("Pasa"))="Pasa"</formula>
    </cfRule>
  </conditionalFormatting>
  <conditionalFormatting sqref="X18">
    <cfRule type="expression" dxfId="713" priority="18">
      <formula>W18&lt;&gt;$P$8</formula>
    </cfRule>
  </conditionalFormatting>
  <conditionalFormatting sqref="X19">
    <cfRule type="expression" dxfId="712" priority="17">
      <formula>W19&lt;&gt;$P$8</formula>
    </cfRule>
  </conditionalFormatting>
  <conditionalFormatting sqref="X21">
    <cfRule type="expression" dxfId="711" priority="15">
      <formula>W21&lt;&gt;$P$8</formula>
    </cfRule>
  </conditionalFormatting>
  <conditionalFormatting sqref="X22">
    <cfRule type="expression" dxfId="710" priority="14">
      <formula>W22&lt;&gt;$P$8</formula>
    </cfRule>
  </conditionalFormatting>
  <conditionalFormatting sqref="X24">
    <cfRule type="expression" dxfId="709" priority="12">
      <formula>W24&lt;&gt;$P$8</formula>
    </cfRule>
  </conditionalFormatting>
  <conditionalFormatting sqref="X25">
    <cfRule type="expression" dxfId="708" priority="11">
      <formula>W25&lt;&gt;$P$8</formula>
    </cfRule>
  </conditionalFormatting>
  <conditionalFormatting sqref="X27">
    <cfRule type="expression" dxfId="707" priority="9">
      <formula>W27&lt;&gt;$P$8</formula>
    </cfRule>
  </conditionalFormatting>
  <conditionalFormatting sqref="X28">
    <cfRule type="expression" dxfId="706" priority="8">
      <formula>W28&lt;&gt;$P$8</formula>
    </cfRule>
  </conditionalFormatting>
  <conditionalFormatting sqref="X30">
    <cfRule type="expression" dxfId="705" priority="6">
      <formula>W30&lt;&gt;$P$8</formula>
    </cfRule>
  </conditionalFormatting>
  <conditionalFormatting sqref="X31">
    <cfRule type="expression" dxfId="704" priority="5">
      <formula>W31&lt;&gt;$P$8</formula>
    </cfRule>
  </conditionalFormatting>
  <conditionalFormatting sqref="X33">
    <cfRule type="expression" dxfId="703" priority="3">
      <formula>W33&lt;&gt;$P$8</formula>
    </cfRule>
  </conditionalFormatting>
  <conditionalFormatting sqref="X34">
    <cfRule type="expression" dxfId="702" priority="2">
      <formula>W34&lt;&gt;$P$8</formula>
    </cfRule>
  </conditionalFormatting>
  <pageMargins left="0.70866141732283472" right="0.70866141732283472" top="0.74803149606299213" bottom="0.74803149606299213" header="0.31496062992125984" footer="0.31496062992125984"/>
  <pageSetup scale="44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opLeftCell="A24" workbookViewId="0">
      <selection activeCell="B27" sqref="B27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5" style="1" customWidth="1"/>
    <col min="10" max="10" width="12.140625" style="1" hidden="1" customWidth="1"/>
    <col min="11" max="11" width="12.140625" style="1" customWidth="1"/>
    <col min="12" max="12" width="18.140625" style="1" customWidth="1"/>
    <col min="13" max="21" width="8.85546875" style="1"/>
    <col min="22" max="22" width="10.7109375" style="10" hidden="1" customWidth="1"/>
    <col min="23" max="16384" width="8.85546875" style="1"/>
  </cols>
  <sheetData>
    <row r="1" spans="1:22" x14ac:dyDescent="0.25">
      <c r="A1" s="12" t="s">
        <v>139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7"/>
      <c r="M6" s="180" t="s">
        <v>29</v>
      </c>
      <c r="N6" s="55">
        <f>F8/3*2</f>
        <v>0</v>
      </c>
      <c r="O6" s="40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7"/>
      <c r="M7" s="180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J11" s="9"/>
      <c r="K11" s="9"/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J12" s="9"/>
      <c r="K12" s="9"/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141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customHeight="1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62</v>
      </c>
      <c r="B18" s="45"/>
      <c r="C18" s="45"/>
      <c r="D18" s="45"/>
      <c r="E18" s="58">
        <f t="shared" ref="E18:E47" si="0">B18+C18+D18</f>
        <v>0</v>
      </c>
      <c r="F18" s="44"/>
      <c r="G18" s="44"/>
      <c r="H18" s="44"/>
      <c r="I18" s="44"/>
      <c r="J18" s="4">
        <f t="shared" ref="J18:J47" si="1">SUM(F18:I18)</f>
        <v>0</v>
      </c>
      <c r="K18" s="51">
        <f t="shared" ref="K18:K47" si="2">SUM(F18:H18)</f>
        <v>0</v>
      </c>
      <c r="L18" s="3" t="str">
        <f t="shared" ref="L18:L47" si="3"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63</v>
      </c>
      <c r="B19" s="43"/>
      <c r="C19" s="43"/>
      <c r="D19" s="43"/>
      <c r="E19" s="65">
        <f t="shared" si="0"/>
        <v>0</v>
      </c>
      <c r="F19" s="13"/>
      <c r="G19" s="13"/>
      <c r="H19" s="13"/>
      <c r="I19" s="13"/>
      <c r="J19" s="4">
        <f t="shared" si="1"/>
        <v>0</v>
      </c>
      <c r="K19" s="66">
        <f t="shared" si="2"/>
        <v>0</v>
      </c>
      <c r="L19" s="3" t="str">
        <f t="shared" si="3"/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47" si="4">IF(L19&lt;&gt;"Aprobado",1,0)</f>
        <v>0</v>
      </c>
    </row>
    <row r="20" spans="1:22" ht="30" customHeight="1" x14ac:dyDescent="0.25">
      <c r="A20" s="14" t="s">
        <v>64</v>
      </c>
      <c r="B20" s="45"/>
      <c r="C20" s="45"/>
      <c r="D20" s="45"/>
      <c r="E20" s="58">
        <f t="shared" si="0"/>
        <v>0</v>
      </c>
      <c r="F20" s="44"/>
      <c r="G20" s="44"/>
      <c r="H20" s="44"/>
      <c r="I20" s="44"/>
      <c r="J20" s="4">
        <f t="shared" si="1"/>
        <v>0</v>
      </c>
      <c r="K20" s="51">
        <f t="shared" si="2"/>
        <v>0</v>
      </c>
      <c r="L20" s="3" t="str">
        <f t="shared" si="3"/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4"/>
        <v>0</v>
      </c>
    </row>
    <row r="21" spans="1:22" ht="30" customHeight="1" x14ac:dyDescent="0.25">
      <c r="A21" s="14" t="s">
        <v>65</v>
      </c>
      <c r="B21" s="43"/>
      <c r="C21" s="43"/>
      <c r="D21" s="43"/>
      <c r="E21" s="65">
        <f t="shared" si="0"/>
        <v>0</v>
      </c>
      <c r="F21" s="13"/>
      <c r="G21" s="13"/>
      <c r="H21" s="13"/>
      <c r="I21" s="13"/>
      <c r="J21" s="4">
        <f t="shared" si="1"/>
        <v>0</v>
      </c>
      <c r="K21" s="66">
        <f t="shared" si="2"/>
        <v>0</v>
      </c>
      <c r="L21" s="3" t="str">
        <f t="shared" si="3"/>
        <v>Aprobado</v>
      </c>
      <c r="M21" s="243"/>
      <c r="N21" s="244"/>
      <c r="O21" s="244"/>
      <c r="P21" s="244"/>
      <c r="Q21" s="244"/>
      <c r="R21" s="244"/>
      <c r="S21" s="244"/>
      <c r="T21" s="244"/>
      <c r="U21" s="245"/>
      <c r="V21" s="10">
        <f t="shared" si="4"/>
        <v>0</v>
      </c>
    </row>
    <row r="22" spans="1:22" ht="30" customHeight="1" x14ac:dyDescent="0.25">
      <c r="A22" s="14" t="s">
        <v>66</v>
      </c>
      <c r="B22" s="45"/>
      <c r="C22" s="45"/>
      <c r="D22" s="45"/>
      <c r="E22" s="58">
        <f t="shared" si="0"/>
        <v>0</v>
      </c>
      <c r="F22" s="44"/>
      <c r="G22" s="44"/>
      <c r="H22" s="44"/>
      <c r="I22" s="44"/>
      <c r="J22" s="4">
        <f t="shared" si="1"/>
        <v>0</v>
      </c>
      <c r="K22" s="51">
        <f t="shared" si="2"/>
        <v>0</v>
      </c>
      <c r="L22" s="3" t="str">
        <f t="shared" si="3"/>
        <v>Aprobado</v>
      </c>
      <c r="M22" s="236"/>
      <c r="N22" s="237"/>
      <c r="O22" s="237"/>
      <c r="P22" s="237"/>
      <c r="Q22" s="237"/>
      <c r="R22" s="237"/>
      <c r="S22" s="237"/>
      <c r="T22" s="237"/>
      <c r="U22" s="238"/>
      <c r="V22" s="10">
        <f t="shared" si="4"/>
        <v>0</v>
      </c>
    </row>
    <row r="23" spans="1:22" ht="30" customHeight="1" x14ac:dyDescent="0.25">
      <c r="A23" s="14" t="s">
        <v>67</v>
      </c>
      <c r="B23" s="43"/>
      <c r="C23" s="43"/>
      <c r="D23" s="43"/>
      <c r="E23" s="65">
        <f t="shared" si="0"/>
        <v>0</v>
      </c>
      <c r="F23" s="13"/>
      <c r="G23" s="13"/>
      <c r="H23" s="13"/>
      <c r="I23" s="13"/>
      <c r="J23" s="4">
        <f t="shared" si="1"/>
        <v>0</v>
      </c>
      <c r="K23" s="66">
        <f t="shared" si="2"/>
        <v>0</v>
      </c>
      <c r="L23" s="3" t="str">
        <f t="shared" si="3"/>
        <v>Aprobado</v>
      </c>
      <c r="M23" s="243"/>
      <c r="N23" s="244"/>
      <c r="O23" s="244"/>
      <c r="P23" s="244"/>
      <c r="Q23" s="244"/>
      <c r="R23" s="244"/>
      <c r="S23" s="244"/>
      <c r="T23" s="244"/>
      <c r="U23" s="245"/>
      <c r="V23" s="10">
        <f t="shared" si="4"/>
        <v>0</v>
      </c>
    </row>
    <row r="24" spans="1:22" ht="30" x14ac:dyDescent="0.25">
      <c r="A24" s="62" t="s">
        <v>131</v>
      </c>
      <c r="B24" s="53" t="s">
        <v>18</v>
      </c>
      <c r="C24" s="53" t="s">
        <v>17</v>
      </c>
      <c r="D24" s="53"/>
      <c r="E24" s="53" t="s">
        <v>19</v>
      </c>
      <c r="F24" s="61" t="s">
        <v>18</v>
      </c>
      <c r="G24" s="61" t="s">
        <v>17</v>
      </c>
      <c r="H24" s="61"/>
      <c r="I24" s="61" t="s">
        <v>15</v>
      </c>
      <c r="J24" s="16" t="s">
        <v>14</v>
      </c>
      <c r="K24" s="62" t="s">
        <v>47</v>
      </c>
      <c r="L24" s="52" t="s">
        <v>13</v>
      </c>
      <c r="M24" s="246" t="s">
        <v>12</v>
      </c>
      <c r="N24" s="247"/>
      <c r="O24" s="247"/>
      <c r="P24" s="247"/>
      <c r="Q24" s="247"/>
      <c r="R24" s="247"/>
      <c r="S24" s="247"/>
      <c r="T24" s="247"/>
      <c r="U24" s="248"/>
    </row>
    <row r="25" spans="1:22" ht="60" x14ac:dyDescent="0.25">
      <c r="A25" s="14" t="s">
        <v>83</v>
      </c>
      <c r="B25" s="84"/>
      <c r="C25" s="84"/>
      <c r="D25" s="85"/>
      <c r="E25" s="86">
        <f>B25+C25</f>
        <v>0</v>
      </c>
      <c r="F25" s="59"/>
      <c r="G25" s="59"/>
      <c r="H25" s="73"/>
      <c r="I25" s="59"/>
      <c r="J25" s="87">
        <f>+SUM(F25:I25)</f>
        <v>0</v>
      </c>
      <c r="K25" s="88">
        <f>F25+G25</f>
        <v>0</v>
      </c>
      <c r="L25" s="89" t="str">
        <f>+IF(F25&gt;=$N$7,"Aprobado","No Aprobado")</f>
        <v>No Aprobado</v>
      </c>
      <c r="M25" s="236"/>
      <c r="N25" s="237"/>
      <c r="O25" s="237"/>
      <c r="P25" s="237"/>
      <c r="Q25" s="237"/>
      <c r="R25" s="237"/>
      <c r="S25" s="237"/>
      <c r="T25" s="237"/>
      <c r="U25" s="238"/>
      <c r="V25" s="127">
        <f>IF(L25&lt;&gt;"Aprobado",1,0)</f>
        <v>1</v>
      </c>
    </row>
    <row r="26" spans="1:22" ht="30" customHeight="1" x14ac:dyDescent="0.25">
      <c r="A26" s="108" t="s">
        <v>84</v>
      </c>
      <c r="B26" s="220" t="s">
        <v>227</v>
      </c>
      <c r="C26" s="80"/>
      <c r="D26" s="80"/>
      <c r="E26" s="80"/>
      <c r="F26" s="81"/>
      <c r="G26" s="81"/>
      <c r="H26" s="81"/>
      <c r="I26" s="81"/>
      <c r="J26" s="81"/>
      <c r="K26" s="81"/>
      <c r="L26" s="75"/>
      <c r="M26" s="90"/>
      <c r="N26" s="76"/>
      <c r="O26" s="76"/>
      <c r="P26" s="76"/>
      <c r="Q26" s="76"/>
      <c r="R26" s="76"/>
      <c r="S26" s="77"/>
      <c r="T26" s="77"/>
      <c r="U26" s="78"/>
    </row>
    <row r="27" spans="1:22" ht="30" customHeight="1" x14ac:dyDescent="0.25">
      <c r="A27" s="130" t="s">
        <v>85</v>
      </c>
      <c r="B27" s="43"/>
      <c r="C27" s="43"/>
      <c r="D27" s="74"/>
      <c r="E27" s="65">
        <f>B27+C27</f>
        <v>0</v>
      </c>
      <c r="F27" s="13"/>
      <c r="G27" s="13"/>
      <c r="H27" s="61"/>
      <c r="I27" s="13"/>
      <c r="J27" s="4">
        <f t="shared" ref="J27" si="5">+SUM(F27:I27)</f>
        <v>0</v>
      </c>
      <c r="K27" s="66">
        <f t="shared" ref="K27" si="6">F27+G27</f>
        <v>0</v>
      </c>
      <c r="L27" s="3" t="str">
        <f t="shared" ref="L27" si="7">+IF(F27&gt;=$N$7,"Aprobado","No Aprobado")</f>
        <v>No Aprobado</v>
      </c>
      <c r="M27" s="243"/>
      <c r="N27" s="244"/>
      <c r="O27" s="244"/>
      <c r="P27" s="244"/>
      <c r="Q27" s="244"/>
      <c r="R27" s="244"/>
      <c r="S27" s="244"/>
      <c r="T27" s="244"/>
      <c r="U27" s="245"/>
      <c r="V27" s="127">
        <f t="shared" ref="V27:V38" si="8">IF(L27&lt;&gt;"Aprobado",1,0)</f>
        <v>1</v>
      </c>
    </row>
    <row r="28" spans="1:22" ht="30" customHeight="1" x14ac:dyDescent="0.25">
      <c r="A28" s="130" t="s">
        <v>86</v>
      </c>
      <c r="B28" s="45"/>
      <c r="C28" s="45"/>
      <c r="D28" s="56"/>
      <c r="E28" s="48">
        <f>B28+C28</f>
        <v>0</v>
      </c>
      <c r="F28" s="59"/>
      <c r="G28" s="59"/>
      <c r="H28" s="73"/>
      <c r="I28" s="59"/>
      <c r="J28" s="4">
        <f t="shared" ref="J28:J38" si="9">+SUM(F28:I28)</f>
        <v>0</v>
      </c>
      <c r="K28" s="51">
        <f t="shared" ref="K28:K38" si="10">F28+G28</f>
        <v>0</v>
      </c>
      <c r="L28" s="3" t="str">
        <f t="shared" ref="L28:L38" si="11">+IF(F28&gt;=$N$7,"Aprobado","No Aprobado")</f>
        <v>No Aprobado</v>
      </c>
      <c r="M28" s="236"/>
      <c r="N28" s="237"/>
      <c r="O28" s="237"/>
      <c r="P28" s="237"/>
      <c r="Q28" s="237"/>
      <c r="R28" s="237"/>
      <c r="S28" s="237"/>
      <c r="T28" s="237"/>
      <c r="U28" s="238"/>
      <c r="V28" s="127">
        <f t="shared" si="8"/>
        <v>1</v>
      </c>
    </row>
    <row r="29" spans="1:22" ht="30" customHeight="1" x14ac:dyDescent="0.25">
      <c r="A29" s="130" t="s">
        <v>87</v>
      </c>
      <c r="B29" s="43"/>
      <c r="C29" s="43"/>
      <c r="D29" s="74"/>
      <c r="E29" s="65">
        <f>B29+C29</f>
        <v>0</v>
      </c>
      <c r="F29" s="13"/>
      <c r="G29" s="13"/>
      <c r="H29" s="61"/>
      <c r="I29" s="13"/>
      <c r="J29" s="4">
        <f t="shared" si="9"/>
        <v>0</v>
      </c>
      <c r="K29" s="66">
        <f t="shared" si="10"/>
        <v>0</v>
      </c>
      <c r="L29" s="3" t="str">
        <f t="shared" si="11"/>
        <v>No Aprobado</v>
      </c>
      <c r="M29" s="243"/>
      <c r="N29" s="244"/>
      <c r="O29" s="244"/>
      <c r="P29" s="244"/>
      <c r="Q29" s="244"/>
      <c r="R29" s="244"/>
      <c r="S29" s="244"/>
      <c r="T29" s="244"/>
      <c r="U29" s="245"/>
      <c r="V29" s="127">
        <f t="shared" si="8"/>
        <v>1</v>
      </c>
    </row>
    <row r="30" spans="1:22" ht="30" customHeight="1" x14ac:dyDescent="0.25">
      <c r="A30" s="130" t="s">
        <v>88</v>
      </c>
      <c r="B30" s="45"/>
      <c r="C30" s="45"/>
      <c r="D30" s="56"/>
      <c r="E30" s="48">
        <f t="shared" ref="E30:E38" si="12">B30+C30</f>
        <v>0</v>
      </c>
      <c r="F30" s="59"/>
      <c r="G30" s="59"/>
      <c r="H30" s="73"/>
      <c r="I30" s="59"/>
      <c r="J30" s="4">
        <f t="shared" si="9"/>
        <v>0</v>
      </c>
      <c r="K30" s="51">
        <f t="shared" si="10"/>
        <v>0</v>
      </c>
      <c r="L30" s="3" t="str">
        <f t="shared" si="11"/>
        <v>No Aprobado</v>
      </c>
      <c r="M30" s="236"/>
      <c r="N30" s="237"/>
      <c r="O30" s="237"/>
      <c r="P30" s="237"/>
      <c r="Q30" s="237"/>
      <c r="R30" s="237"/>
      <c r="S30" s="237"/>
      <c r="T30" s="237"/>
      <c r="U30" s="238"/>
      <c r="V30" s="127">
        <f t="shared" si="8"/>
        <v>1</v>
      </c>
    </row>
    <row r="31" spans="1:22" ht="30" customHeight="1" x14ac:dyDescent="0.25">
      <c r="A31" s="130" t="s">
        <v>89</v>
      </c>
      <c r="B31" s="43"/>
      <c r="C31" s="43"/>
      <c r="D31" s="74"/>
      <c r="E31" s="65">
        <f t="shared" si="12"/>
        <v>0</v>
      </c>
      <c r="F31" s="13"/>
      <c r="G31" s="13"/>
      <c r="H31" s="61"/>
      <c r="I31" s="13"/>
      <c r="J31" s="4">
        <f t="shared" si="9"/>
        <v>0</v>
      </c>
      <c r="K31" s="66">
        <f t="shared" si="10"/>
        <v>0</v>
      </c>
      <c r="L31" s="3" t="str">
        <f t="shared" si="11"/>
        <v>No Aprobado</v>
      </c>
      <c r="M31" s="243"/>
      <c r="N31" s="244"/>
      <c r="O31" s="244"/>
      <c r="P31" s="244"/>
      <c r="Q31" s="244"/>
      <c r="R31" s="244"/>
      <c r="S31" s="244"/>
      <c r="T31" s="244"/>
      <c r="U31" s="245"/>
      <c r="V31" s="127">
        <f t="shared" si="8"/>
        <v>1</v>
      </c>
    </row>
    <row r="32" spans="1:22" ht="30" customHeight="1" x14ac:dyDescent="0.25">
      <c r="A32" s="130" t="s">
        <v>90</v>
      </c>
      <c r="B32" s="45"/>
      <c r="C32" s="45"/>
      <c r="D32" s="56"/>
      <c r="E32" s="48">
        <f t="shared" si="12"/>
        <v>0</v>
      </c>
      <c r="F32" s="59"/>
      <c r="G32" s="59"/>
      <c r="H32" s="73"/>
      <c r="I32" s="59"/>
      <c r="J32" s="4">
        <f t="shared" si="9"/>
        <v>0</v>
      </c>
      <c r="K32" s="51">
        <f t="shared" si="10"/>
        <v>0</v>
      </c>
      <c r="L32" s="3" t="str">
        <f t="shared" si="11"/>
        <v>No Aprobado</v>
      </c>
      <c r="M32" s="236"/>
      <c r="N32" s="237"/>
      <c r="O32" s="237"/>
      <c r="P32" s="237"/>
      <c r="Q32" s="237"/>
      <c r="R32" s="237"/>
      <c r="S32" s="237"/>
      <c r="T32" s="237"/>
      <c r="U32" s="238"/>
      <c r="V32" s="127">
        <f t="shared" si="8"/>
        <v>1</v>
      </c>
    </row>
    <row r="33" spans="1:22" ht="30" customHeight="1" x14ac:dyDescent="0.25">
      <c r="A33" s="130" t="s">
        <v>91</v>
      </c>
      <c r="B33" s="43"/>
      <c r="C33" s="43"/>
      <c r="D33" s="74"/>
      <c r="E33" s="65">
        <f t="shared" si="12"/>
        <v>0</v>
      </c>
      <c r="F33" s="13"/>
      <c r="G33" s="13"/>
      <c r="H33" s="61"/>
      <c r="I33" s="13"/>
      <c r="J33" s="4">
        <f t="shared" si="9"/>
        <v>0</v>
      </c>
      <c r="K33" s="66">
        <f t="shared" si="10"/>
        <v>0</v>
      </c>
      <c r="L33" s="3" t="str">
        <f t="shared" si="11"/>
        <v>No Aprobado</v>
      </c>
      <c r="M33" s="243"/>
      <c r="N33" s="244"/>
      <c r="O33" s="244"/>
      <c r="P33" s="244"/>
      <c r="Q33" s="244"/>
      <c r="R33" s="244"/>
      <c r="S33" s="244"/>
      <c r="T33" s="244"/>
      <c r="U33" s="245"/>
      <c r="V33" s="127">
        <f t="shared" si="8"/>
        <v>1</v>
      </c>
    </row>
    <row r="34" spans="1:22" ht="30" customHeight="1" x14ac:dyDescent="0.25">
      <c r="A34" s="130" t="s">
        <v>92</v>
      </c>
      <c r="B34" s="45"/>
      <c r="C34" s="45"/>
      <c r="D34" s="56"/>
      <c r="E34" s="48">
        <f t="shared" si="12"/>
        <v>0</v>
      </c>
      <c r="F34" s="59"/>
      <c r="G34" s="59"/>
      <c r="H34" s="73"/>
      <c r="I34" s="59"/>
      <c r="J34" s="4">
        <f t="shared" si="9"/>
        <v>0</v>
      </c>
      <c r="K34" s="51">
        <f t="shared" si="10"/>
        <v>0</v>
      </c>
      <c r="L34" s="3" t="str">
        <f t="shared" si="11"/>
        <v>No Aprobado</v>
      </c>
      <c r="M34" s="236"/>
      <c r="N34" s="237"/>
      <c r="O34" s="237"/>
      <c r="P34" s="237"/>
      <c r="Q34" s="237"/>
      <c r="R34" s="237"/>
      <c r="S34" s="237"/>
      <c r="T34" s="237"/>
      <c r="U34" s="238"/>
      <c r="V34" s="127">
        <f t="shared" si="8"/>
        <v>1</v>
      </c>
    </row>
    <row r="35" spans="1:22" ht="30" customHeight="1" x14ac:dyDescent="0.25">
      <c r="A35" s="130" t="s">
        <v>93</v>
      </c>
      <c r="B35" s="43"/>
      <c r="C35" s="43"/>
      <c r="D35" s="74"/>
      <c r="E35" s="65">
        <f t="shared" si="12"/>
        <v>0</v>
      </c>
      <c r="F35" s="13"/>
      <c r="G35" s="13"/>
      <c r="H35" s="61"/>
      <c r="I35" s="13"/>
      <c r="J35" s="4">
        <f t="shared" si="9"/>
        <v>0</v>
      </c>
      <c r="K35" s="66">
        <f t="shared" si="10"/>
        <v>0</v>
      </c>
      <c r="L35" s="3" t="str">
        <f t="shared" si="11"/>
        <v>No Aprobado</v>
      </c>
      <c r="M35" s="243"/>
      <c r="N35" s="244"/>
      <c r="O35" s="244"/>
      <c r="P35" s="244"/>
      <c r="Q35" s="244"/>
      <c r="R35" s="244"/>
      <c r="S35" s="244"/>
      <c r="T35" s="244"/>
      <c r="U35" s="245"/>
      <c r="V35" s="127">
        <f t="shared" si="8"/>
        <v>1</v>
      </c>
    </row>
    <row r="36" spans="1:22" ht="30" customHeight="1" x14ac:dyDescent="0.25">
      <c r="A36" s="130" t="s">
        <v>94</v>
      </c>
      <c r="B36" s="45"/>
      <c r="C36" s="45"/>
      <c r="D36" s="56"/>
      <c r="E36" s="48">
        <f t="shared" si="12"/>
        <v>0</v>
      </c>
      <c r="F36" s="59"/>
      <c r="G36" s="59"/>
      <c r="H36" s="73"/>
      <c r="I36" s="59"/>
      <c r="J36" s="4">
        <f t="shared" si="9"/>
        <v>0</v>
      </c>
      <c r="K36" s="51">
        <f t="shared" si="10"/>
        <v>0</v>
      </c>
      <c r="L36" s="3" t="str">
        <f t="shared" si="11"/>
        <v>No Aprobado</v>
      </c>
      <c r="M36" s="236"/>
      <c r="N36" s="237"/>
      <c r="O36" s="237"/>
      <c r="P36" s="237"/>
      <c r="Q36" s="237"/>
      <c r="R36" s="237"/>
      <c r="S36" s="237"/>
      <c r="T36" s="237"/>
      <c r="U36" s="238"/>
      <c r="V36" s="127">
        <f t="shared" si="8"/>
        <v>1</v>
      </c>
    </row>
    <row r="37" spans="1:22" ht="30" customHeight="1" x14ac:dyDescent="0.25">
      <c r="A37" s="130" t="s">
        <v>95</v>
      </c>
      <c r="B37" s="43"/>
      <c r="C37" s="43"/>
      <c r="D37" s="74"/>
      <c r="E37" s="65">
        <f t="shared" si="12"/>
        <v>0</v>
      </c>
      <c r="F37" s="13"/>
      <c r="G37" s="13"/>
      <c r="H37" s="61"/>
      <c r="I37" s="13"/>
      <c r="J37" s="4">
        <f t="shared" si="9"/>
        <v>0</v>
      </c>
      <c r="K37" s="66">
        <f t="shared" si="10"/>
        <v>0</v>
      </c>
      <c r="L37" s="3" t="str">
        <f t="shared" si="11"/>
        <v>No Aprobado</v>
      </c>
      <c r="M37" s="243"/>
      <c r="N37" s="244"/>
      <c r="O37" s="244"/>
      <c r="P37" s="244"/>
      <c r="Q37" s="244"/>
      <c r="R37" s="244"/>
      <c r="S37" s="244"/>
      <c r="T37" s="244"/>
      <c r="U37" s="245"/>
      <c r="V37" s="127">
        <f t="shared" si="8"/>
        <v>1</v>
      </c>
    </row>
    <row r="38" spans="1:22" ht="30" customHeight="1" x14ac:dyDescent="0.25">
      <c r="A38" s="130" t="s">
        <v>96</v>
      </c>
      <c r="B38" s="45"/>
      <c r="C38" s="45"/>
      <c r="D38" s="56"/>
      <c r="E38" s="48">
        <f t="shared" si="12"/>
        <v>0</v>
      </c>
      <c r="F38" s="44"/>
      <c r="G38" s="44"/>
      <c r="H38" s="79"/>
      <c r="I38" s="44"/>
      <c r="J38" s="4">
        <f t="shared" si="9"/>
        <v>0</v>
      </c>
      <c r="K38" s="51">
        <f t="shared" si="10"/>
        <v>0</v>
      </c>
      <c r="L38" s="3" t="str">
        <f t="shared" si="11"/>
        <v>No Aprobado</v>
      </c>
      <c r="M38" s="236"/>
      <c r="N38" s="237"/>
      <c r="O38" s="237"/>
      <c r="P38" s="237"/>
      <c r="Q38" s="237"/>
      <c r="R38" s="237"/>
      <c r="S38" s="237"/>
      <c r="T38" s="237"/>
      <c r="U38" s="238"/>
      <c r="V38" s="127">
        <f t="shared" si="8"/>
        <v>1</v>
      </c>
    </row>
    <row r="39" spans="1:22" s="213" customFormat="1" ht="30" customHeight="1" x14ac:dyDescent="0.25">
      <c r="A39" s="219" t="s">
        <v>20</v>
      </c>
      <c r="B39" s="217" t="s">
        <v>18</v>
      </c>
      <c r="C39" s="217" t="s">
        <v>17</v>
      </c>
      <c r="D39" s="217" t="s">
        <v>16</v>
      </c>
      <c r="E39" s="217" t="s">
        <v>19</v>
      </c>
      <c r="F39" s="218" t="s">
        <v>18</v>
      </c>
      <c r="G39" s="218" t="s">
        <v>17</v>
      </c>
      <c r="H39" s="218" t="s">
        <v>16</v>
      </c>
      <c r="I39" s="218" t="s">
        <v>15</v>
      </c>
      <c r="J39" s="214" t="s">
        <v>14</v>
      </c>
      <c r="K39" s="219" t="s">
        <v>47</v>
      </c>
      <c r="L39" s="216" t="s">
        <v>13</v>
      </c>
      <c r="M39" s="246" t="s">
        <v>12</v>
      </c>
      <c r="N39" s="247"/>
      <c r="O39" s="247"/>
      <c r="P39" s="247"/>
      <c r="Q39" s="247"/>
      <c r="R39" s="247"/>
      <c r="S39" s="247"/>
      <c r="T39" s="247"/>
      <c r="U39" s="248"/>
      <c r="V39" s="215"/>
    </row>
    <row r="40" spans="1:22" ht="30" customHeight="1" x14ac:dyDescent="0.25">
      <c r="A40" s="14" t="s">
        <v>68</v>
      </c>
      <c r="B40" s="45"/>
      <c r="C40" s="45"/>
      <c r="D40" s="45"/>
      <c r="E40" s="58">
        <f t="shared" si="0"/>
        <v>0</v>
      </c>
      <c r="F40" s="44"/>
      <c r="G40" s="44"/>
      <c r="H40" s="44"/>
      <c r="I40" s="44"/>
      <c r="J40" s="4">
        <f t="shared" si="1"/>
        <v>0</v>
      </c>
      <c r="K40" s="51">
        <f t="shared" si="2"/>
        <v>0</v>
      </c>
      <c r="L40" s="3" t="str">
        <f t="shared" si="3"/>
        <v>Aprobado</v>
      </c>
      <c r="M40" s="236"/>
      <c r="N40" s="237"/>
      <c r="O40" s="237"/>
      <c r="P40" s="237"/>
      <c r="Q40" s="237"/>
      <c r="R40" s="237"/>
      <c r="S40" s="237"/>
      <c r="T40" s="237"/>
      <c r="U40" s="238"/>
      <c r="V40" s="10">
        <f t="shared" si="4"/>
        <v>0</v>
      </c>
    </row>
    <row r="41" spans="1:22" ht="30" customHeight="1" x14ac:dyDescent="0.25">
      <c r="A41" s="14" t="s">
        <v>69</v>
      </c>
      <c r="B41" s="43"/>
      <c r="C41" s="43"/>
      <c r="D41" s="43"/>
      <c r="E41" s="65">
        <f t="shared" si="0"/>
        <v>0</v>
      </c>
      <c r="F41" s="13"/>
      <c r="G41" s="13"/>
      <c r="H41" s="13"/>
      <c r="I41" s="13"/>
      <c r="J41" s="4">
        <f t="shared" si="1"/>
        <v>0</v>
      </c>
      <c r="K41" s="66">
        <f t="shared" si="2"/>
        <v>0</v>
      </c>
      <c r="L41" s="3" t="str">
        <f t="shared" si="3"/>
        <v>Aprobado</v>
      </c>
      <c r="M41" s="243"/>
      <c r="N41" s="244"/>
      <c r="O41" s="244"/>
      <c r="P41" s="244"/>
      <c r="Q41" s="244"/>
      <c r="R41" s="244"/>
      <c r="S41" s="244"/>
      <c r="T41" s="244"/>
      <c r="U41" s="245"/>
      <c r="V41" s="10">
        <f t="shared" si="4"/>
        <v>0</v>
      </c>
    </row>
    <row r="42" spans="1:22" ht="30" customHeight="1" x14ac:dyDescent="0.25">
      <c r="A42" s="14" t="s">
        <v>70</v>
      </c>
      <c r="B42" s="45"/>
      <c r="C42" s="45"/>
      <c r="D42" s="45"/>
      <c r="E42" s="58">
        <f t="shared" si="0"/>
        <v>0</v>
      </c>
      <c r="F42" s="44"/>
      <c r="G42" s="44"/>
      <c r="H42" s="44"/>
      <c r="I42" s="44"/>
      <c r="J42" s="4">
        <f t="shared" si="1"/>
        <v>0</v>
      </c>
      <c r="K42" s="51">
        <f t="shared" si="2"/>
        <v>0</v>
      </c>
      <c r="L42" s="3" t="str">
        <f t="shared" si="3"/>
        <v>Aprobado</v>
      </c>
      <c r="M42" s="236"/>
      <c r="N42" s="237"/>
      <c r="O42" s="237"/>
      <c r="P42" s="237"/>
      <c r="Q42" s="237"/>
      <c r="R42" s="237"/>
      <c r="S42" s="237"/>
      <c r="T42" s="237"/>
      <c r="U42" s="238"/>
      <c r="V42" s="10">
        <f t="shared" si="4"/>
        <v>0</v>
      </c>
    </row>
    <row r="43" spans="1:22" ht="30" customHeight="1" x14ac:dyDescent="0.25">
      <c r="A43" s="14" t="s">
        <v>71</v>
      </c>
      <c r="B43" s="43"/>
      <c r="C43" s="43"/>
      <c r="D43" s="43"/>
      <c r="E43" s="65">
        <f t="shared" si="0"/>
        <v>0</v>
      </c>
      <c r="F43" s="13"/>
      <c r="G43" s="13"/>
      <c r="H43" s="13"/>
      <c r="I43" s="13"/>
      <c r="J43" s="4">
        <f t="shared" si="1"/>
        <v>0</v>
      </c>
      <c r="K43" s="66">
        <f t="shared" si="2"/>
        <v>0</v>
      </c>
      <c r="L43" s="3" t="str">
        <f t="shared" si="3"/>
        <v>Aprobado</v>
      </c>
      <c r="M43" s="243"/>
      <c r="N43" s="244"/>
      <c r="O43" s="244"/>
      <c r="P43" s="244"/>
      <c r="Q43" s="244"/>
      <c r="R43" s="244"/>
      <c r="S43" s="244"/>
      <c r="T43" s="244"/>
      <c r="U43" s="245"/>
      <c r="V43" s="10">
        <f t="shared" si="4"/>
        <v>0</v>
      </c>
    </row>
    <row r="44" spans="1:22" ht="30" customHeight="1" x14ac:dyDescent="0.25">
      <c r="A44" s="14" t="s">
        <v>72</v>
      </c>
      <c r="B44" s="45"/>
      <c r="C44" s="45"/>
      <c r="D44" s="45"/>
      <c r="E44" s="58">
        <f t="shared" si="0"/>
        <v>0</v>
      </c>
      <c r="F44" s="44"/>
      <c r="G44" s="44"/>
      <c r="H44" s="44"/>
      <c r="I44" s="44"/>
      <c r="J44" s="4">
        <f t="shared" si="1"/>
        <v>0</v>
      </c>
      <c r="K44" s="51">
        <f t="shared" si="2"/>
        <v>0</v>
      </c>
      <c r="L44" s="3" t="str">
        <f t="shared" si="3"/>
        <v>Aprobado</v>
      </c>
      <c r="M44" s="236"/>
      <c r="N44" s="237"/>
      <c r="O44" s="237"/>
      <c r="P44" s="237"/>
      <c r="Q44" s="237"/>
      <c r="R44" s="237"/>
      <c r="S44" s="237"/>
      <c r="T44" s="237"/>
      <c r="U44" s="238"/>
      <c r="V44" s="10">
        <f t="shared" si="4"/>
        <v>0</v>
      </c>
    </row>
    <row r="45" spans="1:22" ht="30" customHeight="1" x14ac:dyDescent="0.25">
      <c r="A45" s="14" t="s">
        <v>73</v>
      </c>
      <c r="B45" s="43"/>
      <c r="C45" s="43"/>
      <c r="D45" s="43"/>
      <c r="E45" s="65">
        <f t="shared" si="0"/>
        <v>0</v>
      </c>
      <c r="F45" s="13"/>
      <c r="G45" s="13"/>
      <c r="H45" s="13"/>
      <c r="I45" s="13"/>
      <c r="J45" s="4">
        <f t="shared" si="1"/>
        <v>0</v>
      </c>
      <c r="K45" s="66">
        <f t="shared" si="2"/>
        <v>0</v>
      </c>
      <c r="L45" s="3" t="str">
        <f t="shared" si="3"/>
        <v>Aprobado</v>
      </c>
      <c r="M45" s="243"/>
      <c r="N45" s="244"/>
      <c r="O45" s="244"/>
      <c r="P45" s="244"/>
      <c r="Q45" s="244"/>
      <c r="R45" s="244"/>
      <c r="S45" s="244"/>
      <c r="T45" s="244"/>
      <c r="U45" s="245"/>
      <c r="V45" s="10">
        <f t="shared" si="4"/>
        <v>0</v>
      </c>
    </row>
    <row r="46" spans="1:22" ht="30" customHeight="1" x14ac:dyDescent="0.25">
      <c r="A46" s="14" t="s">
        <v>74</v>
      </c>
      <c r="B46" s="45"/>
      <c r="C46" s="45"/>
      <c r="D46" s="45"/>
      <c r="E46" s="58">
        <f t="shared" si="0"/>
        <v>0</v>
      </c>
      <c r="F46" s="44"/>
      <c r="G46" s="44"/>
      <c r="H46" s="44"/>
      <c r="I46" s="44"/>
      <c r="J46" s="4">
        <f t="shared" si="1"/>
        <v>0</v>
      </c>
      <c r="K46" s="51">
        <f t="shared" si="2"/>
        <v>0</v>
      </c>
      <c r="L46" s="3" t="str">
        <f t="shared" si="3"/>
        <v>Aprobado</v>
      </c>
      <c r="M46" s="236"/>
      <c r="N46" s="237"/>
      <c r="O46" s="237"/>
      <c r="P46" s="237"/>
      <c r="Q46" s="237"/>
      <c r="R46" s="237"/>
      <c r="S46" s="237"/>
      <c r="T46" s="237"/>
      <c r="U46" s="238"/>
      <c r="V46" s="10">
        <f t="shared" si="4"/>
        <v>0</v>
      </c>
    </row>
    <row r="47" spans="1:22" ht="30" customHeight="1" x14ac:dyDescent="0.25">
      <c r="A47" s="14" t="s">
        <v>75</v>
      </c>
      <c r="B47" s="43"/>
      <c r="C47" s="43"/>
      <c r="D47" s="43"/>
      <c r="E47" s="65">
        <f t="shared" si="0"/>
        <v>0</v>
      </c>
      <c r="F47" s="13"/>
      <c r="G47" s="13"/>
      <c r="H47" s="13"/>
      <c r="I47" s="13"/>
      <c r="J47" s="4">
        <f t="shared" si="1"/>
        <v>0</v>
      </c>
      <c r="K47" s="66">
        <f t="shared" si="2"/>
        <v>0</v>
      </c>
      <c r="L47" s="3" t="str">
        <f t="shared" si="3"/>
        <v>Aprobado</v>
      </c>
      <c r="M47" s="243"/>
      <c r="N47" s="244"/>
      <c r="O47" s="244"/>
      <c r="P47" s="244"/>
      <c r="Q47" s="244"/>
      <c r="R47" s="244"/>
      <c r="S47" s="244"/>
      <c r="T47" s="244"/>
      <c r="U47" s="245"/>
      <c r="V47" s="10">
        <f t="shared" si="4"/>
        <v>0</v>
      </c>
    </row>
    <row r="49" spans="1:21" ht="15.75" x14ac:dyDescent="0.25">
      <c r="A49" s="274" t="s">
        <v>0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</row>
    <row r="51" spans="1:21" x14ac:dyDescent="0.25">
      <c r="A51" s="2"/>
    </row>
    <row r="52" spans="1:21" x14ac:dyDescent="0.25">
      <c r="A52" s="2"/>
    </row>
    <row r="53" spans="1:21" x14ac:dyDescent="0.25">
      <c r="A53" s="2"/>
    </row>
  </sheetData>
  <mergeCells count="43">
    <mergeCell ref="M41:U41"/>
    <mergeCell ref="M42:U42"/>
    <mergeCell ref="M43:U43"/>
    <mergeCell ref="M44:U44"/>
    <mergeCell ref="M27:U27"/>
    <mergeCell ref="M20:U20"/>
    <mergeCell ref="M21:U21"/>
    <mergeCell ref="M23:U23"/>
    <mergeCell ref="A49:U49"/>
    <mergeCell ref="M37:U37"/>
    <mergeCell ref="M38:U38"/>
    <mergeCell ref="M32:U32"/>
    <mergeCell ref="M33:U33"/>
    <mergeCell ref="M34:U34"/>
    <mergeCell ref="M35:U35"/>
    <mergeCell ref="M36:U36"/>
    <mergeCell ref="M39:U39"/>
    <mergeCell ref="M46:U46"/>
    <mergeCell ref="M47:U47"/>
    <mergeCell ref="M40:U40"/>
    <mergeCell ref="A2:U2"/>
    <mergeCell ref="M24:U24"/>
    <mergeCell ref="M25:U25"/>
    <mergeCell ref="N11:U12"/>
    <mergeCell ref="L9:M10"/>
    <mergeCell ref="N9:U10"/>
    <mergeCell ref="F10:I10"/>
    <mergeCell ref="M45:U45"/>
    <mergeCell ref="M22:U22"/>
    <mergeCell ref="A4:U4"/>
    <mergeCell ref="A14:U14"/>
    <mergeCell ref="B16:E16"/>
    <mergeCell ref="F16:I16"/>
    <mergeCell ref="M17:U17"/>
    <mergeCell ref="M18:U18"/>
    <mergeCell ref="M19:U19"/>
    <mergeCell ref="F6:I6"/>
    <mergeCell ref="F9:I9"/>
    <mergeCell ref="L11:M12"/>
    <mergeCell ref="M28:U28"/>
    <mergeCell ref="M29:U29"/>
    <mergeCell ref="M30:U30"/>
    <mergeCell ref="M31:U31"/>
  </mergeCells>
  <conditionalFormatting sqref="J25">
    <cfRule type="expression" dxfId="701" priority="175">
      <formula>J25&lt;&gt;$B$9</formula>
    </cfRule>
  </conditionalFormatting>
  <conditionalFormatting sqref="L25">
    <cfRule type="beginsWith" dxfId="700" priority="173" operator="beginsWith" text="Aprobado">
      <formula>LEFT(L25,LEN("Aprobado"))="Aprobado"</formula>
    </cfRule>
    <cfRule type="containsText" dxfId="699" priority="174" operator="containsText" text="No">
      <formula>NOT(ISERROR(SEARCH("No",L25)))</formula>
    </cfRule>
  </conditionalFormatting>
  <conditionalFormatting sqref="K25">
    <cfRule type="expression" dxfId="698" priority="171">
      <formula>J25&lt;&gt;$F$8</formula>
    </cfRule>
  </conditionalFormatting>
  <conditionalFormatting sqref="A26">
    <cfRule type="expression" dxfId="697" priority="168">
      <formula>G26&lt;&gt;$B$9</formula>
    </cfRule>
  </conditionalFormatting>
  <conditionalFormatting sqref="J27">
    <cfRule type="expression" dxfId="696" priority="167">
      <formula>J27&lt;&gt;$B$9</formula>
    </cfRule>
  </conditionalFormatting>
  <conditionalFormatting sqref="K27">
    <cfRule type="expression" dxfId="695" priority="164">
      <formula>J27&lt;&gt;$F$8</formula>
    </cfRule>
  </conditionalFormatting>
  <conditionalFormatting sqref="L18">
    <cfRule type="beginsWith" dxfId="694" priority="199" operator="beginsWith" text="No Aprobado">
      <formula>LEFT(L18,LEN("No Aprobado"))="No Aprobado"</formula>
    </cfRule>
    <cfRule type="endsWith" dxfId="693" priority="200" operator="endsWith" text="Aprobado">
      <formula>RIGHT(L18,LEN("Aprobado"))="Aprobado"</formula>
    </cfRule>
    <cfRule type="beginsWith" dxfId="692" priority="201" operator="beginsWith" text="Aprobado con cambio">
      <formula>LEFT(L18,LEN("Aprobado con cambio"))="Aprobado con cambio"</formula>
    </cfRule>
  </conditionalFormatting>
  <conditionalFormatting sqref="L19">
    <cfRule type="beginsWith" dxfId="691" priority="161" operator="beginsWith" text="No Aprobado">
      <formula>LEFT(L19,LEN("No Aprobado"))="No Aprobado"</formula>
    </cfRule>
    <cfRule type="endsWith" dxfId="690" priority="162" operator="endsWith" text="Aprobado">
      <formula>RIGHT(L19,LEN("Aprobado"))="Aprobado"</formula>
    </cfRule>
    <cfRule type="beginsWith" dxfId="689" priority="163" operator="beginsWith" text="Aprobado con cambio">
      <formula>LEFT(L19,LEN("Aprobado con cambio"))="Aprobado con cambio"</formula>
    </cfRule>
  </conditionalFormatting>
  <conditionalFormatting sqref="L20">
    <cfRule type="beginsWith" dxfId="688" priority="157" operator="beginsWith" text="No Aprobado">
      <formula>LEFT(L20,LEN("No Aprobado"))="No Aprobado"</formula>
    </cfRule>
    <cfRule type="endsWith" dxfId="687" priority="158" operator="endsWith" text="Aprobado">
      <formula>RIGHT(L20,LEN("Aprobado"))="Aprobado"</formula>
    </cfRule>
    <cfRule type="beginsWith" dxfId="686" priority="159" operator="beginsWith" text="Aprobado con cambio">
      <formula>LEFT(L20,LEN("Aprobado con cambio"))="Aprobado con cambio"</formula>
    </cfRule>
  </conditionalFormatting>
  <conditionalFormatting sqref="L21">
    <cfRule type="beginsWith" dxfId="685" priority="153" operator="beginsWith" text="No Aprobado">
      <formula>LEFT(L21,LEN("No Aprobado"))="No Aprobado"</formula>
    </cfRule>
    <cfRule type="endsWith" dxfId="684" priority="154" operator="endsWith" text="Aprobado">
      <formula>RIGHT(L21,LEN("Aprobado"))="Aprobado"</formula>
    </cfRule>
    <cfRule type="beginsWith" dxfId="683" priority="155" operator="beginsWith" text="Aprobado con cambio">
      <formula>LEFT(L21,LEN("Aprobado con cambio"))="Aprobado con cambio"</formula>
    </cfRule>
  </conditionalFormatting>
  <conditionalFormatting sqref="L22">
    <cfRule type="beginsWith" dxfId="682" priority="149" operator="beginsWith" text="No Aprobado">
      <formula>LEFT(L22,LEN("No Aprobado"))="No Aprobado"</formula>
    </cfRule>
    <cfRule type="endsWith" dxfId="681" priority="150" operator="endsWith" text="Aprobado">
      <formula>RIGHT(L22,LEN("Aprobado"))="Aprobado"</formula>
    </cfRule>
    <cfRule type="beginsWith" dxfId="680" priority="151" operator="beginsWith" text="Aprobado con cambio">
      <formula>LEFT(L22,LEN("Aprobado con cambio"))="Aprobado con cambio"</formula>
    </cfRule>
  </conditionalFormatting>
  <conditionalFormatting sqref="L23">
    <cfRule type="beginsWith" dxfId="679" priority="145" operator="beginsWith" text="No Aprobado">
      <formula>LEFT(L23,LEN("No Aprobado"))="No Aprobado"</formula>
    </cfRule>
    <cfRule type="endsWith" dxfId="678" priority="146" operator="endsWith" text="Aprobado">
      <formula>RIGHT(L23,LEN("Aprobado"))="Aprobado"</formula>
    </cfRule>
    <cfRule type="beginsWith" dxfId="677" priority="147" operator="beginsWith" text="Aprobado con cambio">
      <formula>LEFT(L23,LEN("Aprobado con cambio"))="Aprobado con cambio"</formula>
    </cfRule>
  </conditionalFormatting>
  <conditionalFormatting sqref="L40">
    <cfRule type="beginsWith" dxfId="676" priority="141" operator="beginsWith" text="No Aprobado">
      <formula>LEFT(L40,LEN("No Aprobado"))="No Aprobado"</formula>
    </cfRule>
    <cfRule type="endsWith" dxfId="675" priority="142" operator="endsWith" text="Aprobado">
      <formula>RIGHT(L40,LEN("Aprobado"))="Aprobado"</formula>
    </cfRule>
    <cfRule type="beginsWith" dxfId="674" priority="143" operator="beginsWith" text="Aprobado con cambio">
      <formula>LEFT(L40,LEN("Aprobado con cambio"))="Aprobado con cambio"</formula>
    </cfRule>
  </conditionalFormatting>
  <conditionalFormatting sqref="L41">
    <cfRule type="beginsWith" dxfId="673" priority="137" operator="beginsWith" text="No Aprobado">
      <formula>LEFT(L41,LEN("No Aprobado"))="No Aprobado"</formula>
    </cfRule>
    <cfRule type="endsWith" dxfId="672" priority="138" operator="endsWith" text="Aprobado">
      <formula>RIGHT(L41,LEN("Aprobado"))="Aprobado"</formula>
    </cfRule>
    <cfRule type="beginsWith" dxfId="671" priority="139" operator="beginsWith" text="Aprobado con cambio">
      <formula>LEFT(L41,LEN("Aprobado con cambio"))="Aprobado con cambio"</formula>
    </cfRule>
  </conditionalFormatting>
  <conditionalFormatting sqref="L42">
    <cfRule type="beginsWith" dxfId="670" priority="133" operator="beginsWith" text="No Aprobado">
      <formula>LEFT(L42,LEN("No Aprobado"))="No Aprobado"</formula>
    </cfRule>
    <cfRule type="endsWith" dxfId="669" priority="134" operator="endsWith" text="Aprobado">
      <formula>RIGHT(L42,LEN("Aprobado"))="Aprobado"</formula>
    </cfRule>
    <cfRule type="beginsWith" dxfId="668" priority="135" operator="beginsWith" text="Aprobado con cambio">
      <formula>LEFT(L42,LEN("Aprobado con cambio"))="Aprobado con cambio"</formula>
    </cfRule>
  </conditionalFormatting>
  <conditionalFormatting sqref="L43">
    <cfRule type="beginsWith" dxfId="667" priority="129" operator="beginsWith" text="No Aprobado">
      <formula>LEFT(L43,LEN("No Aprobado"))="No Aprobado"</formula>
    </cfRule>
    <cfRule type="endsWith" dxfId="666" priority="130" operator="endsWith" text="Aprobado">
      <formula>RIGHT(L43,LEN("Aprobado"))="Aprobado"</formula>
    </cfRule>
    <cfRule type="beginsWith" dxfId="665" priority="131" operator="beginsWith" text="Aprobado con cambio">
      <formula>LEFT(L43,LEN("Aprobado con cambio"))="Aprobado con cambio"</formula>
    </cfRule>
  </conditionalFormatting>
  <conditionalFormatting sqref="L44">
    <cfRule type="beginsWith" dxfId="664" priority="125" operator="beginsWith" text="No Aprobado">
      <formula>LEFT(L44,LEN("No Aprobado"))="No Aprobado"</formula>
    </cfRule>
    <cfRule type="endsWith" dxfId="663" priority="126" operator="endsWith" text="Aprobado">
      <formula>RIGHT(L44,LEN("Aprobado"))="Aprobado"</formula>
    </cfRule>
    <cfRule type="beginsWith" dxfId="662" priority="127" operator="beginsWith" text="Aprobado con cambio">
      <formula>LEFT(L44,LEN("Aprobado con cambio"))="Aprobado con cambio"</formula>
    </cfRule>
  </conditionalFormatting>
  <conditionalFormatting sqref="L45">
    <cfRule type="beginsWith" dxfId="661" priority="121" operator="beginsWith" text="No Aprobado">
      <formula>LEFT(L45,LEN("No Aprobado"))="No Aprobado"</formula>
    </cfRule>
    <cfRule type="endsWith" dxfId="660" priority="122" operator="endsWith" text="Aprobado">
      <formula>RIGHT(L45,LEN("Aprobado"))="Aprobado"</formula>
    </cfRule>
    <cfRule type="beginsWith" dxfId="659" priority="123" operator="beginsWith" text="Aprobado con cambio">
      <formula>LEFT(L45,LEN("Aprobado con cambio"))="Aprobado con cambio"</formula>
    </cfRule>
  </conditionalFormatting>
  <conditionalFormatting sqref="L46">
    <cfRule type="beginsWith" dxfId="658" priority="117" operator="beginsWith" text="No Aprobado">
      <formula>LEFT(L46,LEN("No Aprobado"))="No Aprobado"</formula>
    </cfRule>
    <cfRule type="endsWith" dxfId="657" priority="118" operator="endsWith" text="Aprobado">
      <formula>RIGHT(L46,LEN("Aprobado"))="Aprobado"</formula>
    </cfRule>
    <cfRule type="beginsWith" dxfId="656" priority="119" operator="beginsWith" text="Aprobado con cambio">
      <formula>LEFT(L46,LEN("Aprobado con cambio"))="Aprobado con cambio"</formula>
    </cfRule>
  </conditionalFormatting>
  <conditionalFormatting sqref="L47">
    <cfRule type="beginsWith" dxfId="655" priority="113" operator="beginsWith" text="No Aprobado">
      <formula>LEFT(L47,LEN("No Aprobado"))="No Aprobado"</formula>
    </cfRule>
    <cfRule type="endsWith" dxfId="654" priority="114" operator="endsWith" text="Aprobado">
      <formula>RIGHT(L47,LEN("Aprobado"))="Aprobado"</formula>
    </cfRule>
    <cfRule type="beginsWith" dxfId="653" priority="115" operator="beginsWith" text="Aprobado con cambio">
      <formula>LEFT(L47,LEN("Aprobado con cambio"))="Aprobado con cambio"</formula>
    </cfRule>
  </conditionalFormatting>
  <conditionalFormatting sqref="L27">
    <cfRule type="beginsWith" dxfId="652" priority="165" operator="beginsWith" text="Aprobado">
      <formula>LEFT(L27,LEN("Aprobado"))="Aprobado"</formula>
    </cfRule>
    <cfRule type="containsText" dxfId="651" priority="166" operator="containsText" text="No">
      <formula>NOT(ISERROR(SEARCH("No",L27)))</formula>
    </cfRule>
  </conditionalFormatting>
  <conditionalFormatting sqref="L28">
    <cfRule type="beginsWith" dxfId="650" priority="109" operator="beginsWith" text="Aprobado">
      <formula>LEFT(L28,LEN("Aprobado"))="Aprobado"</formula>
    </cfRule>
    <cfRule type="containsText" dxfId="649" priority="110" operator="containsText" text="No">
      <formula>NOT(ISERROR(SEARCH("No",L28)))</formula>
    </cfRule>
  </conditionalFormatting>
  <conditionalFormatting sqref="L29">
    <cfRule type="beginsWith" dxfId="648" priority="105" operator="beginsWith" text="Aprobado">
      <formula>LEFT(L29,LEN("Aprobado"))="Aprobado"</formula>
    </cfRule>
    <cfRule type="containsText" dxfId="647" priority="106" operator="containsText" text="No">
      <formula>NOT(ISERROR(SEARCH("No",L29)))</formula>
    </cfRule>
  </conditionalFormatting>
  <conditionalFormatting sqref="L30">
    <cfRule type="beginsWith" dxfId="646" priority="101" operator="beginsWith" text="Aprobado">
      <formula>LEFT(L30,LEN("Aprobado"))="Aprobado"</formula>
    </cfRule>
    <cfRule type="containsText" dxfId="645" priority="102" operator="containsText" text="No">
      <formula>NOT(ISERROR(SEARCH("No",L30)))</formula>
    </cfRule>
  </conditionalFormatting>
  <conditionalFormatting sqref="L31">
    <cfRule type="beginsWith" dxfId="644" priority="97" operator="beginsWith" text="Aprobado">
      <formula>LEFT(L31,LEN("Aprobado"))="Aprobado"</formula>
    </cfRule>
    <cfRule type="containsText" dxfId="643" priority="98" operator="containsText" text="No">
      <formula>NOT(ISERROR(SEARCH("No",L31)))</formula>
    </cfRule>
  </conditionalFormatting>
  <conditionalFormatting sqref="L32">
    <cfRule type="beginsWith" dxfId="642" priority="93" operator="beginsWith" text="Aprobado">
      <formula>LEFT(L32,LEN("Aprobado"))="Aprobado"</formula>
    </cfRule>
    <cfRule type="containsText" dxfId="641" priority="94" operator="containsText" text="No">
      <formula>NOT(ISERROR(SEARCH("No",L32)))</formula>
    </cfRule>
  </conditionalFormatting>
  <conditionalFormatting sqref="L33">
    <cfRule type="beginsWith" dxfId="640" priority="89" operator="beginsWith" text="Aprobado">
      <formula>LEFT(L33,LEN("Aprobado"))="Aprobado"</formula>
    </cfRule>
    <cfRule type="containsText" dxfId="639" priority="90" operator="containsText" text="No">
      <formula>NOT(ISERROR(SEARCH("No",L33)))</formula>
    </cfRule>
  </conditionalFormatting>
  <conditionalFormatting sqref="L34">
    <cfRule type="beginsWith" dxfId="638" priority="85" operator="beginsWith" text="Aprobado">
      <formula>LEFT(L34,LEN("Aprobado"))="Aprobado"</formula>
    </cfRule>
    <cfRule type="containsText" dxfId="637" priority="86" operator="containsText" text="No">
      <formula>NOT(ISERROR(SEARCH("No",L34)))</formula>
    </cfRule>
  </conditionalFormatting>
  <conditionalFormatting sqref="L35">
    <cfRule type="beginsWith" dxfId="636" priority="81" operator="beginsWith" text="Aprobado">
      <formula>LEFT(L35,LEN("Aprobado"))="Aprobado"</formula>
    </cfRule>
    <cfRule type="containsText" dxfId="635" priority="82" operator="containsText" text="No">
      <formula>NOT(ISERROR(SEARCH("No",L35)))</formula>
    </cfRule>
  </conditionalFormatting>
  <conditionalFormatting sqref="L36">
    <cfRule type="beginsWith" dxfId="634" priority="77" operator="beginsWith" text="Aprobado">
      <formula>LEFT(L36,LEN("Aprobado"))="Aprobado"</formula>
    </cfRule>
    <cfRule type="containsText" dxfId="633" priority="78" operator="containsText" text="No">
      <formula>NOT(ISERROR(SEARCH("No",L36)))</formula>
    </cfRule>
  </conditionalFormatting>
  <conditionalFormatting sqref="L37">
    <cfRule type="beginsWith" dxfId="632" priority="73" operator="beginsWith" text="Aprobado">
      <formula>LEFT(L37,LEN("Aprobado"))="Aprobado"</formula>
    </cfRule>
    <cfRule type="containsText" dxfId="631" priority="74" operator="containsText" text="No">
      <formula>NOT(ISERROR(SEARCH("No",L37)))</formula>
    </cfRule>
  </conditionalFormatting>
  <conditionalFormatting sqref="L38">
    <cfRule type="beginsWith" dxfId="630" priority="69" operator="beginsWith" text="Aprobado">
      <formula>LEFT(L38,LEN("Aprobado"))="Aprobado"</formula>
    </cfRule>
    <cfRule type="containsText" dxfId="629" priority="70" operator="containsText" text="No">
      <formula>NOT(ISERROR(SEARCH("No",L38)))</formula>
    </cfRule>
  </conditionalFormatting>
  <conditionalFormatting sqref="A18 A40:A47">
    <cfRule type="expression" dxfId="628" priority="67">
      <formula>J18&lt;&gt;$F$8</formula>
    </cfRule>
  </conditionalFormatting>
  <conditionalFormatting sqref="A19:A23">
    <cfRule type="expression" dxfId="627" priority="66">
      <formula>J19&lt;&gt;$F$8</formula>
    </cfRule>
  </conditionalFormatting>
  <conditionalFormatting sqref="A25">
    <cfRule type="expression" dxfId="626" priority="65">
      <formula>J25&lt;&gt;$F$8</formula>
    </cfRule>
  </conditionalFormatting>
  <conditionalFormatting sqref="A27">
    <cfRule type="expression" dxfId="625" priority="64">
      <formula>J27&lt;&gt;$F$8</formula>
    </cfRule>
  </conditionalFormatting>
  <conditionalFormatting sqref="A28">
    <cfRule type="expression" dxfId="624" priority="63">
      <formula>J28&lt;&gt;$F$8</formula>
    </cfRule>
  </conditionalFormatting>
  <conditionalFormatting sqref="K18">
    <cfRule type="expression" dxfId="623" priority="61">
      <formula>J18&lt;&gt;$F$8</formula>
    </cfRule>
  </conditionalFormatting>
  <conditionalFormatting sqref="K19">
    <cfRule type="expression" dxfId="622" priority="60">
      <formula>J19&lt;&gt;$F$8</formula>
    </cfRule>
  </conditionalFormatting>
  <conditionalFormatting sqref="K21">
    <cfRule type="expression" dxfId="621" priority="59">
      <formula>J21&lt;&gt;$F$8</formula>
    </cfRule>
  </conditionalFormatting>
  <conditionalFormatting sqref="K23">
    <cfRule type="expression" dxfId="620" priority="58">
      <formula>J23&lt;&gt;$F$8</formula>
    </cfRule>
  </conditionalFormatting>
  <conditionalFormatting sqref="K41">
    <cfRule type="expression" dxfId="619" priority="57">
      <formula>J41&lt;&gt;$F$8</formula>
    </cfRule>
  </conditionalFormatting>
  <conditionalFormatting sqref="K43">
    <cfRule type="expression" dxfId="618" priority="56">
      <formula>J43&lt;&gt;$F$8</formula>
    </cfRule>
  </conditionalFormatting>
  <conditionalFormatting sqref="K20">
    <cfRule type="expression" dxfId="617" priority="55">
      <formula>J20&lt;&gt;$F$8</formula>
    </cfRule>
  </conditionalFormatting>
  <conditionalFormatting sqref="K22">
    <cfRule type="expression" dxfId="616" priority="54">
      <formula>J22&lt;&gt;$F$8</formula>
    </cfRule>
  </conditionalFormatting>
  <conditionalFormatting sqref="K40">
    <cfRule type="expression" dxfId="615" priority="53">
      <formula>J40&lt;&gt;$F$8</formula>
    </cfRule>
  </conditionalFormatting>
  <conditionalFormatting sqref="K42">
    <cfRule type="expression" dxfId="614" priority="52">
      <formula>J42&lt;&gt;$F$8</formula>
    </cfRule>
  </conditionalFormatting>
  <conditionalFormatting sqref="K44">
    <cfRule type="expression" dxfId="613" priority="51">
      <formula>J44&lt;&gt;$F$8</formula>
    </cfRule>
  </conditionalFormatting>
  <conditionalFormatting sqref="K45">
    <cfRule type="expression" dxfId="612" priority="50">
      <formula>J45&lt;&gt;$F$8</formula>
    </cfRule>
  </conditionalFormatting>
  <conditionalFormatting sqref="K47">
    <cfRule type="expression" dxfId="611" priority="49">
      <formula>J47&lt;&gt;$F$8</formula>
    </cfRule>
  </conditionalFormatting>
  <conditionalFormatting sqref="K46">
    <cfRule type="expression" dxfId="610" priority="48">
      <formula>J46&lt;&gt;$F$8</formula>
    </cfRule>
  </conditionalFormatting>
  <conditionalFormatting sqref="J38">
    <cfRule type="expression" dxfId="609" priority="25">
      <formula>J38&lt;&gt;$B$9</formula>
    </cfRule>
  </conditionalFormatting>
  <conditionalFormatting sqref="K38">
    <cfRule type="expression" dxfId="608" priority="24">
      <formula>J38&lt;&gt;$F$8</formula>
    </cfRule>
  </conditionalFormatting>
  <conditionalFormatting sqref="J28">
    <cfRule type="expression" dxfId="607" priority="45">
      <formula>J28&lt;&gt;$B$9</formula>
    </cfRule>
  </conditionalFormatting>
  <conditionalFormatting sqref="K28">
    <cfRule type="expression" dxfId="606" priority="44">
      <formula>J28&lt;&gt;$F$8</formula>
    </cfRule>
  </conditionalFormatting>
  <conditionalFormatting sqref="J29">
    <cfRule type="expression" dxfId="605" priority="43">
      <formula>J29&lt;&gt;$B$9</formula>
    </cfRule>
  </conditionalFormatting>
  <conditionalFormatting sqref="K29">
    <cfRule type="expression" dxfId="604" priority="42">
      <formula>J29&lt;&gt;$F$8</formula>
    </cfRule>
  </conditionalFormatting>
  <conditionalFormatting sqref="J30">
    <cfRule type="expression" dxfId="603" priority="41">
      <formula>J30&lt;&gt;$B$9</formula>
    </cfRule>
  </conditionalFormatting>
  <conditionalFormatting sqref="K30">
    <cfRule type="expression" dxfId="602" priority="40">
      <formula>J30&lt;&gt;$F$8</formula>
    </cfRule>
  </conditionalFormatting>
  <conditionalFormatting sqref="J31">
    <cfRule type="expression" dxfId="601" priority="39">
      <formula>J31&lt;&gt;$B$9</formula>
    </cfRule>
  </conditionalFormatting>
  <conditionalFormatting sqref="K31">
    <cfRule type="expression" dxfId="600" priority="38">
      <formula>J31&lt;&gt;$F$8</formula>
    </cfRule>
  </conditionalFormatting>
  <conditionalFormatting sqref="J32">
    <cfRule type="expression" dxfId="599" priority="37">
      <formula>J32&lt;&gt;$B$9</formula>
    </cfRule>
  </conditionalFormatting>
  <conditionalFormatting sqref="K32">
    <cfRule type="expression" dxfId="598" priority="36">
      <formula>J32&lt;&gt;$F$8</formula>
    </cfRule>
  </conditionalFormatting>
  <conditionalFormatting sqref="J33">
    <cfRule type="expression" dxfId="597" priority="35">
      <formula>J33&lt;&gt;$B$9</formula>
    </cfRule>
  </conditionalFormatting>
  <conditionalFormatting sqref="K33">
    <cfRule type="expression" dxfId="596" priority="34">
      <formula>J33&lt;&gt;$F$8</formula>
    </cfRule>
  </conditionalFormatting>
  <conditionalFormatting sqref="J34">
    <cfRule type="expression" dxfId="595" priority="33">
      <formula>J34&lt;&gt;$B$9</formula>
    </cfRule>
  </conditionalFormatting>
  <conditionalFormatting sqref="K34">
    <cfRule type="expression" dxfId="594" priority="32">
      <formula>J34&lt;&gt;$F$8</formula>
    </cfRule>
  </conditionalFormatting>
  <conditionalFormatting sqref="J35">
    <cfRule type="expression" dxfId="593" priority="31">
      <formula>J35&lt;&gt;$B$9</formula>
    </cfRule>
  </conditionalFormatting>
  <conditionalFormatting sqref="K35">
    <cfRule type="expression" dxfId="592" priority="30">
      <formula>J35&lt;&gt;$F$8</formula>
    </cfRule>
  </conditionalFormatting>
  <conditionalFormatting sqref="J36">
    <cfRule type="expression" dxfId="591" priority="29">
      <formula>J36&lt;&gt;$B$9</formula>
    </cfRule>
  </conditionalFormatting>
  <conditionalFormatting sqref="K36">
    <cfRule type="expression" dxfId="590" priority="28">
      <formula>J36&lt;&gt;$F$8</formula>
    </cfRule>
  </conditionalFormatting>
  <conditionalFormatting sqref="J37">
    <cfRule type="expression" dxfId="589" priority="27">
      <formula>J37&lt;&gt;$B$9</formula>
    </cfRule>
  </conditionalFormatting>
  <conditionalFormatting sqref="K37">
    <cfRule type="expression" dxfId="588" priority="26">
      <formula>J37&lt;&gt;$F$8</formula>
    </cfRule>
  </conditionalFormatting>
  <conditionalFormatting sqref="A29">
    <cfRule type="expression" dxfId="587" priority="10">
      <formula>J29&lt;&gt;$F$8</formula>
    </cfRule>
  </conditionalFormatting>
  <conditionalFormatting sqref="A30">
    <cfRule type="expression" dxfId="586" priority="9">
      <formula>J30&lt;&gt;$F$8</formula>
    </cfRule>
  </conditionalFormatting>
  <conditionalFormatting sqref="A31">
    <cfRule type="expression" dxfId="585" priority="8">
      <formula>J31&lt;&gt;$F$8</formula>
    </cfRule>
  </conditionalFormatting>
  <conditionalFormatting sqref="A32">
    <cfRule type="expression" dxfId="584" priority="7">
      <formula>J32&lt;&gt;$F$8</formula>
    </cfRule>
  </conditionalFormatting>
  <conditionalFormatting sqref="A33">
    <cfRule type="expression" dxfId="583" priority="6">
      <formula>J33&lt;&gt;$F$8</formula>
    </cfRule>
  </conditionalFormatting>
  <conditionalFormatting sqref="A34">
    <cfRule type="expression" dxfId="582" priority="5">
      <formula>J34&lt;&gt;$F$8</formula>
    </cfRule>
  </conditionalFormatting>
  <conditionalFormatting sqref="A35">
    <cfRule type="expression" dxfId="581" priority="4">
      <formula>J35&lt;&gt;$F$8</formula>
    </cfRule>
  </conditionalFormatting>
  <conditionalFormatting sqref="A36">
    <cfRule type="expression" dxfId="580" priority="3">
      <formula>J36&lt;&gt;$F$8</formula>
    </cfRule>
  </conditionalFormatting>
  <conditionalFormatting sqref="A37">
    <cfRule type="expression" dxfId="579" priority="2">
      <formula>J37&lt;&gt;$F$8</formula>
    </cfRule>
  </conditionalFormatting>
  <conditionalFormatting sqref="A38">
    <cfRule type="expression" dxfId="578" priority="1">
      <formula>J38&lt;&gt;$F$8</formula>
    </cfRule>
  </conditionalFormatting>
  <pageMargins left="0.70866141732283472" right="0.70866141732283472" top="0.74803149606299213" bottom="0.74803149606299213" header="0.31496062992125984" footer="0.31496062992125984"/>
  <pageSetup scale="43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03"/>
  <sheetViews>
    <sheetView workbookViewId="0">
      <selection activeCell="L17" sqref="L17:N17"/>
    </sheetView>
  </sheetViews>
  <sheetFormatPr defaultColWidth="8.85546875" defaultRowHeight="15" x14ac:dyDescent="0.25"/>
  <cols>
    <col min="1" max="1" width="34" style="1" customWidth="1"/>
    <col min="2" max="12" width="4.140625" style="1" customWidth="1"/>
    <col min="13" max="13" width="4.140625" style="120" customWidth="1"/>
    <col min="14" max="14" width="4.140625" style="1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2.14062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1" x14ac:dyDescent="0.25">
      <c r="A1" s="12" t="s">
        <v>140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8"/>
      <c r="N1" s="12"/>
      <c r="O1" s="12"/>
    </row>
    <row r="2" spans="1:31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s="120" customFormat="1" x14ac:dyDescent="0.25">
      <c r="A3" s="128"/>
      <c r="B3" s="128"/>
      <c r="C3" s="128"/>
      <c r="D3" s="128"/>
      <c r="E3" s="128"/>
      <c r="W3" s="127"/>
    </row>
    <row r="4" spans="1:3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+'5. RECOMENDACIONES cap. 5'!F6</f>
        <v>0</v>
      </c>
      <c r="Q6" s="250"/>
      <c r="R6" s="250"/>
      <c r="S6" s="251"/>
      <c r="T6" s="9"/>
      <c r="U6" s="187"/>
      <c r="V6" s="180" t="s">
        <v>34</v>
      </c>
      <c r="W6" s="11">
        <f>'5. RECOMENDACIONES cap. 5'!N7</f>
        <v>0.5</v>
      </c>
      <c r="X6" s="167">
        <f>+W6</f>
        <v>0.5</v>
      </c>
    </row>
    <row r="7" spans="1:3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5">
        <f>+'5. RECOMENDACIONES cap. 5'!F7</f>
        <v>0</v>
      </c>
      <c r="Q7" s="120"/>
      <c r="R7" s="120"/>
      <c r="S7" s="120"/>
    </row>
    <row r="8" spans="1:3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66">
        <f>+'5. RECOMENDACIONES cap. 5'!F8</f>
        <v>0</v>
      </c>
      <c r="Q8" s="120"/>
      <c r="R8" s="120"/>
      <c r="S8" s="120"/>
      <c r="U8" s="10"/>
      <c r="V8" s="10"/>
    </row>
    <row r="9" spans="1:3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+'5. RECOMENDACIONES cap. 5'!F9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+'5. RECOMENDACIONES cap. 5'!F10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5"/>
      <c r="N11" s="41"/>
      <c r="O11" s="41"/>
      <c r="P11" s="41"/>
      <c r="Q11" s="41"/>
      <c r="R11" s="9"/>
      <c r="S11" s="9"/>
      <c r="T11" s="9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</row>
    <row r="12" spans="1:31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5"/>
      <c r="N12" s="41"/>
      <c r="O12" s="41"/>
      <c r="P12" s="41"/>
      <c r="Q12" s="41"/>
      <c r="R12" s="9"/>
      <c r="S12" s="9"/>
      <c r="T12" s="9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</row>
    <row r="13" spans="1:31" x14ac:dyDescent="0.25">
      <c r="A13" s="110" t="s">
        <v>209</v>
      </c>
    </row>
    <row r="14" spans="1:31" ht="29.25" customHeight="1" x14ac:dyDescent="0.25">
      <c r="A14" s="266" t="s">
        <v>141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</row>
    <row r="15" spans="1:31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34.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120"/>
      <c r="Q16" s="120"/>
      <c r="R16" s="120"/>
      <c r="S16" s="120"/>
      <c r="T16" s="246" t="s">
        <v>49</v>
      </c>
      <c r="U16" s="247"/>
      <c r="V16" s="247"/>
      <c r="W16" s="248"/>
      <c r="X16" s="134"/>
      <c r="Y16" s="7"/>
    </row>
    <row r="17" spans="1:31" ht="30" customHeight="1" x14ac:dyDescent="0.25">
      <c r="A17" s="173" t="s">
        <v>20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272" t="s">
        <v>48</v>
      </c>
      <c r="Q17" s="272"/>
      <c r="R17" s="272"/>
      <c r="S17" s="272"/>
      <c r="T17" s="172" t="s">
        <v>18</v>
      </c>
      <c r="U17" s="172" t="s">
        <v>17</v>
      </c>
      <c r="V17" s="172" t="s">
        <v>15</v>
      </c>
      <c r="W17" s="173" t="s">
        <v>14</v>
      </c>
      <c r="X17" s="173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62" t="str">
        <f>+'5. RECOMENDACIONES cap. 5'!A18</f>
        <v>24. Miembros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>SUM(B18:N18)</f>
        <v>0</v>
      </c>
      <c r="P18" s="258"/>
      <c r="Q18" s="258"/>
      <c r="R18" s="258"/>
      <c r="S18" s="258"/>
      <c r="T18" s="157"/>
      <c r="U18" s="157"/>
      <c r="V18" s="157"/>
      <c r="W18" s="122">
        <f>SUM(T18:V18)</f>
        <v>0</v>
      </c>
      <c r="X18" s="169">
        <f t="shared" ref="X18:X48" si="0">SUM(T18:U18)</f>
        <v>0</v>
      </c>
      <c r="Y18" s="3" t="str">
        <f t="shared" ref="Y18:Y48" si="1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17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61">
        <f t="shared" ref="O19:O23" si="2">SUM(B19:N19)</f>
        <v>0</v>
      </c>
      <c r="P19" s="258"/>
      <c r="Q19" s="258"/>
      <c r="R19" s="258"/>
      <c r="S19" s="258"/>
      <c r="T19" s="157"/>
      <c r="U19" s="157"/>
      <c r="V19" s="157"/>
      <c r="W19" s="122">
        <f t="shared" ref="W19:W66" si="3">SUM(T19:V19)</f>
        <v>0</v>
      </c>
      <c r="X19" s="169">
        <f t="shared" si="0"/>
        <v>0</v>
      </c>
      <c r="Y19" s="3" t="str">
        <f t="shared" si="1"/>
        <v>No pasa</v>
      </c>
      <c r="Z19" s="260"/>
      <c r="AA19" s="261"/>
      <c r="AB19" s="261"/>
      <c r="AC19" s="261"/>
      <c r="AD19" s="261"/>
      <c r="AE19" s="262"/>
    </row>
    <row r="20" spans="1:3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258"/>
      <c r="Q20" s="258"/>
      <c r="R20" s="258"/>
      <c r="S20" s="258"/>
      <c r="T20" s="157"/>
      <c r="U20" s="157"/>
      <c r="V20" s="157"/>
      <c r="W20" s="122">
        <f t="shared" ref="W20" si="5">SUM(T20:V20)</f>
        <v>0</v>
      </c>
      <c r="X20" s="169">
        <f t="shared" si="0"/>
        <v>0</v>
      </c>
      <c r="Y20" s="3" t="str">
        <f t="shared" si="1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61">
        <f t="shared" si="2"/>
        <v>0</v>
      </c>
      <c r="P21" s="258"/>
      <c r="Q21" s="258"/>
      <c r="R21" s="258"/>
      <c r="S21" s="258"/>
      <c r="T21" s="157"/>
      <c r="U21" s="157"/>
      <c r="V21" s="157"/>
      <c r="W21" s="122">
        <f t="shared" si="3"/>
        <v>0</v>
      </c>
      <c r="X21" s="169">
        <f t="shared" si="0"/>
        <v>0</v>
      </c>
      <c r="Y21" s="3" t="str">
        <f t="shared" si="1"/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176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2"/>
        <v>0</v>
      </c>
      <c r="P22" s="258"/>
      <c r="Q22" s="258"/>
      <c r="R22" s="258"/>
      <c r="S22" s="258"/>
      <c r="T22" s="157"/>
      <c r="U22" s="157"/>
      <c r="V22" s="157"/>
      <c r="W22" s="122">
        <f t="shared" si="3"/>
        <v>0</v>
      </c>
      <c r="X22" s="169">
        <f t="shared" si="0"/>
        <v>0</v>
      </c>
      <c r="Y22" s="3" t="str">
        <f t="shared" si="1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17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>
        <f t="shared" si="2"/>
        <v>0</v>
      </c>
      <c r="P23" s="258"/>
      <c r="Q23" s="258"/>
      <c r="R23" s="258"/>
      <c r="S23" s="258"/>
      <c r="T23" s="157"/>
      <c r="U23" s="157"/>
      <c r="V23" s="157"/>
      <c r="W23" s="122">
        <f t="shared" si="3"/>
        <v>0</v>
      </c>
      <c r="X23" s="169">
        <f t="shared" si="0"/>
        <v>0</v>
      </c>
      <c r="Y23" s="3" t="str">
        <f t="shared" si="1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108" t="str">
        <f>+'5. RECOMENDACIONES cap. 5'!A19</f>
        <v>25. Sacerdotes y seminaristas diocesanos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9">
        <f>SUM(B24:N24)</f>
        <v>0</v>
      </c>
      <c r="P24" s="259"/>
      <c r="Q24" s="259"/>
      <c r="R24" s="259"/>
      <c r="S24" s="259"/>
      <c r="T24" s="129"/>
      <c r="U24" s="129"/>
      <c r="V24" s="129"/>
      <c r="W24" s="122">
        <f t="shared" si="3"/>
        <v>0</v>
      </c>
      <c r="X24" s="174">
        <f t="shared" si="0"/>
        <v>0</v>
      </c>
      <c r="Y24" s="3" t="str">
        <f t="shared" si="1"/>
        <v>No pasa</v>
      </c>
      <c r="Z24" s="263"/>
      <c r="AA24" s="264"/>
      <c r="AB24" s="264"/>
      <c r="AC24" s="264"/>
      <c r="AD24" s="264"/>
      <c r="AE24" s="265"/>
    </row>
    <row r="25" spans="1:31" ht="30" customHeight="1" x14ac:dyDescent="0.25">
      <c r="A25" s="16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6">SUM(B25:N25)</f>
        <v>0</v>
      </c>
      <c r="P25" s="259"/>
      <c r="Q25" s="259"/>
      <c r="R25" s="259"/>
      <c r="S25" s="259"/>
      <c r="T25" s="129"/>
      <c r="U25" s="129"/>
      <c r="V25" s="129"/>
      <c r="W25" s="122">
        <f t="shared" si="3"/>
        <v>0</v>
      </c>
      <c r="X25" s="174">
        <f t="shared" si="0"/>
        <v>0</v>
      </c>
      <c r="Y25" s="3" t="str">
        <f t="shared" si="1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16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9">
        <f t="shared" si="6"/>
        <v>0</v>
      </c>
      <c r="P26" s="259"/>
      <c r="Q26" s="259"/>
      <c r="R26" s="259"/>
      <c r="S26" s="259"/>
      <c r="T26" s="129"/>
      <c r="U26" s="129"/>
      <c r="V26" s="129"/>
      <c r="W26" s="122">
        <f t="shared" si="3"/>
        <v>0</v>
      </c>
      <c r="X26" s="174">
        <f t="shared" si="0"/>
        <v>0</v>
      </c>
      <c r="Y26" s="3" t="str">
        <f t="shared" si="1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16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6"/>
        <v>0</v>
      </c>
      <c r="P27" s="259"/>
      <c r="Q27" s="259"/>
      <c r="R27" s="259"/>
      <c r="S27" s="259"/>
      <c r="T27" s="129"/>
      <c r="U27" s="129"/>
      <c r="V27" s="129"/>
      <c r="W27" s="122">
        <f t="shared" si="3"/>
        <v>0</v>
      </c>
      <c r="X27" s="174">
        <f t="shared" si="0"/>
        <v>0</v>
      </c>
      <c r="Y27" s="3" t="str">
        <f t="shared" si="1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16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9">
        <f t="shared" si="6"/>
        <v>0</v>
      </c>
      <c r="P28" s="259"/>
      <c r="Q28" s="259"/>
      <c r="R28" s="259"/>
      <c r="S28" s="259"/>
      <c r="T28" s="129"/>
      <c r="U28" s="129"/>
      <c r="V28" s="129"/>
      <c r="W28" s="122">
        <f t="shared" si="3"/>
        <v>0</v>
      </c>
      <c r="X28" s="174">
        <f t="shared" si="0"/>
        <v>0</v>
      </c>
      <c r="Y28" s="3" t="str">
        <f t="shared" si="1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16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6"/>
        <v>0</v>
      </c>
      <c r="P29" s="259"/>
      <c r="Q29" s="259"/>
      <c r="R29" s="259"/>
      <c r="S29" s="259"/>
      <c r="T29" s="129"/>
      <c r="U29" s="129"/>
      <c r="V29" s="129"/>
      <c r="W29" s="122">
        <f t="shared" si="3"/>
        <v>0</v>
      </c>
      <c r="X29" s="174">
        <f t="shared" si="0"/>
        <v>0</v>
      </c>
      <c r="Y29" s="3" t="str">
        <f t="shared" si="1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162" t="str">
        <f>+'5. RECOMENDACIONES cap. 5'!A20</f>
        <v>26. Los colaboradores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258"/>
      <c r="Q30" s="258"/>
      <c r="R30" s="258"/>
      <c r="S30" s="258"/>
      <c r="T30" s="157"/>
      <c r="U30" s="157"/>
      <c r="V30" s="157"/>
      <c r="W30" s="122">
        <f t="shared" si="3"/>
        <v>0</v>
      </c>
      <c r="X30" s="169">
        <f t="shared" si="0"/>
        <v>0</v>
      </c>
      <c r="Y30" s="3" t="str">
        <f t="shared" si="1"/>
        <v>No pasa</v>
      </c>
      <c r="Z30" s="260"/>
      <c r="AA30" s="261"/>
      <c r="AB30" s="261"/>
      <c r="AC30" s="261"/>
      <c r="AD30" s="261"/>
      <c r="AE30" s="262"/>
    </row>
    <row r="31" spans="1:31" ht="30" customHeight="1" x14ac:dyDescent="0.25">
      <c r="A31" s="17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1">
        <f t="shared" ref="O31:O35" si="7">SUM(B31:N31)</f>
        <v>0</v>
      </c>
      <c r="P31" s="258"/>
      <c r="Q31" s="258"/>
      <c r="R31" s="258"/>
      <c r="S31" s="258"/>
      <c r="T31" s="157"/>
      <c r="U31" s="157"/>
      <c r="V31" s="157"/>
      <c r="W31" s="122">
        <f t="shared" si="3"/>
        <v>0</v>
      </c>
      <c r="X31" s="169">
        <f t="shared" si="0"/>
        <v>0</v>
      </c>
      <c r="Y31" s="3" t="str">
        <f t="shared" si="1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176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7"/>
        <v>0</v>
      </c>
      <c r="P32" s="258"/>
      <c r="Q32" s="258"/>
      <c r="R32" s="258"/>
      <c r="S32" s="258"/>
      <c r="T32" s="157"/>
      <c r="U32" s="157"/>
      <c r="V32" s="157"/>
      <c r="W32" s="122">
        <f t="shared" si="3"/>
        <v>0</v>
      </c>
      <c r="X32" s="169">
        <f t="shared" si="0"/>
        <v>0</v>
      </c>
      <c r="Y32" s="3" t="str">
        <f t="shared" si="1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17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1">
        <f t="shared" si="7"/>
        <v>0</v>
      </c>
      <c r="P33" s="258"/>
      <c r="Q33" s="258"/>
      <c r="R33" s="258"/>
      <c r="S33" s="258"/>
      <c r="T33" s="157"/>
      <c r="U33" s="157"/>
      <c r="V33" s="157"/>
      <c r="W33" s="122">
        <f t="shared" si="3"/>
        <v>0</v>
      </c>
      <c r="X33" s="169">
        <f t="shared" si="0"/>
        <v>0</v>
      </c>
      <c r="Y33" s="3" t="str">
        <f t="shared" si="1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176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7"/>
        <v>0</v>
      </c>
      <c r="P34" s="258"/>
      <c r="Q34" s="258"/>
      <c r="R34" s="258"/>
      <c r="S34" s="258"/>
      <c r="T34" s="157"/>
      <c r="U34" s="157"/>
      <c r="V34" s="157"/>
      <c r="W34" s="122">
        <f t="shared" si="3"/>
        <v>0</v>
      </c>
      <c r="X34" s="169">
        <f t="shared" si="0"/>
        <v>0</v>
      </c>
      <c r="Y34" s="3" t="str">
        <f t="shared" si="1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17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61">
        <f t="shared" si="7"/>
        <v>0</v>
      </c>
      <c r="P35" s="258"/>
      <c r="Q35" s="258"/>
      <c r="R35" s="258"/>
      <c r="S35" s="258"/>
      <c r="T35" s="157"/>
      <c r="U35" s="157"/>
      <c r="V35" s="157"/>
      <c r="W35" s="122">
        <f t="shared" si="3"/>
        <v>0</v>
      </c>
      <c r="X35" s="169">
        <f t="shared" si="0"/>
        <v>0</v>
      </c>
      <c r="Y35" s="3" t="str">
        <f t="shared" si="1"/>
        <v>No pasa</v>
      </c>
      <c r="Z35" s="260"/>
      <c r="AA35" s="261"/>
      <c r="AB35" s="261"/>
      <c r="AC35" s="261"/>
      <c r="AD35" s="261"/>
      <c r="AE35" s="262"/>
    </row>
    <row r="36" spans="1:31" ht="30" customHeight="1" x14ac:dyDescent="0.25">
      <c r="A36" s="163" t="str">
        <f>+'5. RECOMENDACIONES cap. 5'!A21</f>
        <v>27. Los simpatizantes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9">
        <f>SUM(B36:N36)</f>
        <v>0</v>
      </c>
      <c r="P36" s="259"/>
      <c r="Q36" s="259"/>
      <c r="R36" s="259"/>
      <c r="S36" s="259"/>
      <c r="T36" s="129"/>
      <c r="U36" s="129"/>
      <c r="V36" s="129"/>
      <c r="W36" s="122">
        <f t="shared" ref="W36:W42" si="8">SUM(T36:V36)</f>
        <v>0</v>
      </c>
      <c r="X36" s="174">
        <f t="shared" si="0"/>
        <v>0</v>
      </c>
      <c r="Y36" s="3" t="str">
        <f t="shared" si="1"/>
        <v>No pasa</v>
      </c>
      <c r="Z36" s="263"/>
      <c r="AA36" s="264"/>
      <c r="AB36" s="264"/>
      <c r="AC36" s="264"/>
      <c r="AD36" s="264"/>
      <c r="AE36" s="265"/>
    </row>
    <row r="37" spans="1:31" ht="30" customHeight="1" x14ac:dyDescent="0.25">
      <c r="A37" s="16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9">
        <f t="shared" ref="O37:O41" si="9">SUM(B37:N37)</f>
        <v>0</v>
      </c>
      <c r="P37" s="259"/>
      <c r="Q37" s="259"/>
      <c r="R37" s="259"/>
      <c r="S37" s="259"/>
      <c r="T37" s="129"/>
      <c r="U37" s="129"/>
      <c r="V37" s="129"/>
      <c r="W37" s="122">
        <f t="shared" si="8"/>
        <v>0</v>
      </c>
      <c r="X37" s="174">
        <f t="shared" si="0"/>
        <v>0</v>
      </c>
      <c r="Y37" s="3" t="str">
        <f t="shared" si="1"/>
        <v>No pasa</v>
      </c>
      <c r="Z37" s="263"/>
      <c r="AA37" s="264"/>
      <c r="AB37" s="264"/>
      <c r="AC37" s="264"/>
      <c r="AD37" s="264"/>
      <c r="AE37" s="265"/>
    </row>
    <row r="38" spans="1:31" ht="30" customHeight="1" x14ac:dyDescent="0.25">
      <c r="A38" s="163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9">
        <f t="shared" si="9"/>
        <v>0</v>
      </c>
      <c r="P38" s="259"/>
      <c r="Q38" s="259"/>
      <c r="R38" s="259"/>
      <c r="S38" s="259"/>
      <c r="T38" s="129"/>
      <c r="U38" s="129"/>
      <c r="V38" s="129"/>
      <c r="W38" s="122">
        <f t="shared" si="8"/>
        <v>0</v>
      </c>
      <c r="X38" s="174">
        <f t="shared" si="0"/>
        <v>0</v>
      </c>
      <c r="Y38" s="3" t="str">
        <f t="shared" si="1"/>
        <v>No pasa</v>
      </c>
      <c r="Z38" s="263"/>
      <c r="AA38" s="264"/>
      <c r="AB38" s="264"/>
      <c r="AC38" s="264"/>
      <c r="AD38" s="264"/>
      <c r="AE38" s="265"/>
    </row>
    <row r="39" spans="1:31" ht="30" customHeight="1" x14ac:dyDescent="0.25">
      <c r="A39" s="16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9">
        <f t="shared" si="9"/>
        <v>0</v>
      </c>
      <c r="P39" s="259"/>
      <c r="Q39" s="259"/>
      <c r="R39" s="259"/>
      <c r="S39" s="259"/>
      <c r="T39" s="129"/>
      <c r="U39" s="129"/>
      <c r="V39" s="129"/>
      <c r="W39" s="122">
        <f t="shared" si="8"/>
        <v>0</v>
      </c>
      <c r="X39" s="174">
        <f t="shared" si="0"/>
        <v>0</v>
      </c>
      <c r="Y39" s="3" t="str">
        <f t="shared" si="1"/>
        <v>No pasa</v>
      </c>
      <c r="Z39" s="263"/>
      <c r="AA39" s="264"/>
      <c r="AB39" s="264"/>
      <c r="AC39" s="264"/>
      <c r="AD39" s="264"/>
      <c r="AE39" s="265"/>
    </row>
    <row r="40" spans="1:31" ht="30" customHeight="1" x14ac:dyDescent="0.25">
      <c r="A40" s="163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9">
        <f t="shared" si="9"/>
        <v>0</v>
      </c>
      <c r="P40" s="259"/>
      <c r="Q40" s="259"/>
      <c r="R40" s="259"/>
      <c r="S40" s="259"/>
      <c r="T40" s="129"/>
      <c r="U40" s="129"/>
      <c r="V40" s="129"/>
      <c r="W40" s="122">
        <f t="shared" si="8"/>
        <v>0</v>
      </c>
      <c r="X40" s="174">
        <f t="shared" si="0"/>
        <v>0</v>
      </c>
      <c r="Y40" s="3" t="str">
        <f t="shared" si="1"/>
        <v>No pasa</v>
      </c>
      <c r="Z40" s="263"/>
      <c r="AA40" s="264"/>
      <c r="AB40" s="264"/>
      <c r="AC40" s="264"/>
      <c r="AD40" s="264"/>
      <c r="AE40" s="265"/>
    </row>
    <row r="41" spans="1:31" ht="30" customHeight="1" x14ac:dyDescent="0.25">
      <c r="A41" s="163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9">
        <f t="shared" si="9"/>
        <v>0</v>
      </c>
      <c r="P41" s="259"/>
      <c r="Q41" s="259"/>
      <c r="R41" s="259"/>
      <c r="S41" s="259"/>
      <c r="T41" s="129"/>
      <c r="U41" s="129"/>
      <c r="V41" s="129"/>
      <c r="W41" s="122">
        <f t="shared" si="8"/>
        <v>0</v>
      </c>
      <c r="X41" s="174">
        <f t="shared" si="0"/>
        <v>0</v>
      </c>
      <c r="Y41" s="3" t="str">
        <f t="shared" si="1"/>
        <v>No pasa</v>
      </c>
      <c r="Z41" s="263"/>
      <c r="AA41" s="264"/>
      <c r="AB41" s="264"/>
      <c r="AC41" s="264"/>
      <c r="AD41" s="264"/>
      <c r="AE41" s="265"/>
    </row>
    <row r="42" spans="1:31" ht="30" customHeight="1" x14ac:dyDescent="0.25">
      <c r="A42" s="109" t="str">
        <f>+'5. RECOMENDACIONES cap. 5'!A22</f>
        <v>28. Requisitos para ser miembro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61">
        <f>SUM(B42:N42)</f>
        <v>0</v>
      </c>
      <c r="P42" s="258"/>
      <c r="Q42" s="258"/>
      <c r="R42" s="258"/>
      <c r="S42" s="258"/>
      <c r="T42" s="157"/>
      <c r="U42" s="157"/>
      <c r="V42" s="157"/>
      <c r="W42" s="122">
        <f t="shared" si="8"/>
        <v>0</v>
      </c>
      <c r="X42" s="169">
        <f t="shared" si="0"/>
        <v>0</v>
      </c>
      <c r="Y42" s="3" t="str">
        <f t="shared" si="1"/>
        <v>No pasa</v>
      </c>
      <c r="Z42" s="260"/>
      <c r="AA42" s="261"/>
      <c r="AB42" s="261"/>
      <c r="AC42" s="261"/>
      <c r="AD42" s="261"/>
      <c r="AE42" s="262"/>
    </row>
    <row r="43" spans="1:31" ht="30" customHeight="1" x14ac:dyDescent="0.25">
      <c r="A43" s="17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61">
        <f t="shared" ref="O43:O47" si="10">SUM(B43:N43)</f>
        <v>0</v>
      </c>
      <c r="P43" s="258"/>
      <c r="Q43" s="258"/>
      <c r="R43" s="258"/>
      <c r="S43" s="258"/>
      <c r="T43" s="157"/>
      <c r="U43" s="157"/>
      <c r="V43" s="157"/>
      <c r="W43" s="122">
        <f t="shared" si="3"/>
        <v>0</v>
      </c>
      <c r="X43" s="169">
        <f t="shared" si="0"/>
        <v>0</v>
      </c>
      <c r="Y43" s="3" t="str">
        <f t="shared" si="1"/>
        <v>No pasa</v>
      </c>
      <c r="Z43" s="260"/>
      <c r="AA43" s="261"/>
      <c r="AB43" s="261"/>
      <c r="AC43" s="261"/>
      <c r="AD43" s="261"/>
      <c r="AE43" s="262"/>
    </row>
    <row r="44" spans="1:31" ht="30" customHeight="1" x14ac:dyDescent="0.25">
      <c r="A44" s="176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61">
        <f t="shared" si="10"/>
        <v>0</v>
      </c>
      <c r="P44" s="258"/>
      <c r="Q44" s="258"/>
      <c r="R44" s="258"/>
      <c r="S44" s="258"/>
      <c r="T44" s="157"/>
      <c r="U44" s="157"/>
      <c r="V44" s="157"/>
      <c r="W44" s="122">
        <f t="shared" si="3"/>
        <v>0</v>
      </c>
      <c r="X44" s="169">
        <f t="shared" si="0"/>
        <v>0</v>
      </c>
      <c r="Y44" s="3" t="str">
        <f t="shared" si="1"/>
        <v>No pasa</v>
      </c>
      <c r="Z44" s="260"/>
      <c r="AA44" s="261"/>
      <c r="AB44" s="261"/>
      <c r="AC44" s="261"/>
      <c r="AD44" s="261"/>
      <c r="AE44" s="262"/>
    </row>
    <row r="45" spans="1:31" ht="30" customHeight="1" x14ac:dyDescent="0.25">
      <c r="A45" s="17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61">
        <f t="shared" si="10"/>
        <v>0</v>
      </c>
      <c r="P45" s="258"/>
      <c r="Q45" s="258"/>
      <c r="R45" s="258"/>
      <c r="S45" s="258"/>
      <c r="T45" s="157"/>
      <c r="U45" s="157"/>
      <c r="V45" s="157"/>
      <c r="W45" s="122">
        <f t="shared" si="3"/>
        <v>0</v>
      </c>
      <c r="X45" s="169">
        <f t="shared" si="0"/>
        <v>0</v>
      </c>
      <c r="Y45" s="3" t="str">
        <f t="shared" si="1"/>
        <v>No pasa</v>
      </c>
      <c r="Z45" s="260"/>
      <c r="AA45" s="261"/>
      <c r="AB45" s="261"/>
      <c r="AC45" s="261"/>
      <c r="AD45" s="261"/>
      <c r="AE45" s="262"/>
    </row>
    <row r="46" spans="1:31" ht="30" customHeight="1" x14ac:dyDescent="0.25">
      <c r="A46" s="176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61">
        <f t="shared" si="10"/>
        <v>0</v>
      </c>
      <c r="P46" s="258"/>
      <c r="Q46" s="258"/>
      <c r="R46" s="258"/>
      <c r="S46" s="258"/>
      <c r="T46" s="157"/>
      <c r="U46" s="157"/>
      <c r="V46" s="157"/>
      <c r="W46" s="122">
        <f t="shared" si="3"/>
        <v>0</v>
      </c>
      <c r="X46" s="169">
        <f t="shared" si="0"/>
        <v>0</v>
      </c>
      <c r="Y46" s="3" t="str">
        <f t="shared" si="1"/>
        <v>No pasa</v>
      </c>
      <c r="Z46" s="260"/>
      <c r="AA46" s="261"/>
      <c r="AB46" s="261"/>
      <c r="AC46" s="261"/>
      <c r="AD46" s="261"/>
      <c r="AE46" s="262"/>
    </row>
    <row r="47" spans="1:31" ht="30" customHeight="1" x14ac:dyDescent="0.25">
      <c r="A47" s="17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61">
        <f t="shared" si="10"/>
        <v>0</v>
      </c>
      <c r="P47" s="258"/>
      <c r="Q47" s="258"/>
      <c r="R47" s="258"/>
      <c r="S47" s="258"/>
      <c r="T47" s="157"/>
      <c r="U47" s="157"/>
      <c r="V47" s="157"/>
      <c r="W47" s="122">
        <f t="shared" si="3"/>
        <v>0</v>
      </c>
      <c r="X47" s="169">
        <f t="shared" si="0"/>
        <v>0</v>
      </c>
      <c r="Y47" s="3" t="str">
        <f t="shared" si="1"/>
        <v>No pasa</v>
      </c>
      <c r="Z47" s="260"/>
      <c r="AA47" s="261"/>
      <c r="AB47" s="261"/>
      <c r="AC47" s="261"/>
      <c r="AD47" s="261"/>
      <c r="AE47" s="262"/>
    </row>
    <row r="48" spans="1:31" ht="30" customHeight="1" x14ac:dyDescent="0.25">
      <c r="A48" s="108" t="str">
        <f>+'5. RECOMENDACIONES cap. 5'!A23</f>
        <v>29. Los compromisos de los miembros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9">
        <f>SUM(B48:N48)</f>
        <v>0</v>
      </c>
      <c r="P48" s="259"/>
      <c r="Q48" s="259"/>
      <c r="R48" s="259"/>
      <c r="S48" s="259"/>
      <c r="T48" s="129"/>
      <c r="U48" s="129"/>
      <c r="V48" s="129"/>
      <c r="W48" s="122">
        <f t="shared" si="3"/>
        <v>0</v>
      </c>
      <c r="X48" s="174">
        <f t="shared" si="0"/>
        <v>0</v>
      </c>
      <c r="Y48" s="3" t="str">
        <f t="shared" si="1"/>
        <v>No pasa</v>
      </c>
      <c r="Z48" s="263"/>
      <c r="AA48" s="264"/>
      <c r="AB48" s="264"/>
      <c r="AC48" s="264"/>
      <c r="AD48" s="264"/>
      <c r="AE48" s="265"/>
    </row>
    <row r="49" spans="1:31" ht="30" customHeight="1" x14ac:dyDescent="0.25">
      <c r="A49" s="163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9">
        <f t="shared" ref="O49:O53" si="11">SUM(B49:N49)</f>
        <v>0</v>
      </c>
      <c r="P49" s="259"/>
      <c r="Q49" s="259"/>
      <c r="R49" s="259"/>
      <c r="S49" s="259"/>
      <c r="T49" s="129"/>
      <c r="U49" s="129"/>
      <c r="V49" s="129"/>
      <c r="W49" s="122">
        <f t="shared" si="3"/>
        <v>0</v>
      </c>
      <c r="X49" s="174">
        <f t="shared" ref="X49:X80" si="12">SUM(T49:U49)</f>
        <v>0</v>
      </c>
      <c r="Y49" s="3" t="str">
        <f t="shared" ref="Y49:Y80" si="13">+IF(T49&gt;=$W$6,"Pasa","No pasa")</f>
        <v>No pasa</v>
      </c>
      <c r="Z49" s="263"/>
      <c r="AA49" s="264"/>
      <c r="AB49" s="264"/>
      <c r="AC49" s="264"/>
      <c r="AD49" s="264"/>
      <c r="AE49" s="265"/>
    </row>
    <row r="50" spans="1:31" ht="30" customHeight="1" x14ac:dyDescent="0.25">
      <c r="A50" s="163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9">
        <f t="shared" si="11"/>
        <v>0</v>
      </c>
      <c r="P50" s="259"/>
      <c r="Q50" s="259"/>
      <c r="R50" s="259"/>
      <c r="S50" s="259"/>
      <c r="T50" s="129"/>
      <c r="U50" s="129"/>
      <c r="V50" s="129"/>
      <c r="W50" s="122">
        <f t="shared" si="3"/>
        <v>0</v>
      </c>
      <c r="X50" s="174">
        <f t="shared" si="12"/>
        <v>0</v>
      </c>
      <c r="Y50" s="3" t="str">
        <f t="shared" si="13"/>
        <v>No pasa</v>
      </c>
      <c r="Z50" s="263"/>
      <c r="AA50" s="264"/>
      <c r="AB50" s="264"/>
      <c r="AC50" s="264"/>
      <c r="AD50" s="264"/>
      <c r="AE50" s="265"/>
    </row>
    <row r="51" spans="1:31" ht="30" customHeight="1" x14ac:dyDescent="0.25">
      <c r="A51" s="163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9">
        <f t="shared" si="11"/>
        <v>0</v>
      </c>
      <c r="P51" s="259"/>
      <c r="Q51" s="259"/>
      <c r="R51" s="259"/>
      <c r="S51" s="259"/>
      <c r="T51" s="129"/>
      <c r="U51" s="129"/>
      <c r="V51" s="129"/>
      <c r="W51" s="122">
        <f t="shared" si="3"/>
        <v>0</v>
      </c>
      <c r="X51" s="174">
        <f t="shared" si="12"/>
        <v>0</v>
      </c>
      <c r="Y51" s="3" t="str">
        <f t="shared" si="13"/>
        <v>No pasa</v>
      </c>
      <c r="Z51" s="263"/>
      <c r="AA51" s="264"/>
      <c r="AB51" s="264"/>
      <c r="AC51" s="264"/>
      <c r="AD51" s="264"/>
      <c r="AE51" s="265"/>
    </row>
    <row r="52" spans="1:31" ht="30" customHeight="1" x14ac:dyDescent="0.25">
      <c r="A52" s="163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9">
        <f t="shared" si="11"/>
        <v>0</v>
      </c>
      <c r="P52" s="259"/>
      <c r="Q52" s="259"/>
      <c r="R52" s="259"/>
      <c r="S52" s="259"/>
      <c r="T52" s="129"/>
      <c r="U52" s="129"/>
      <c r="V52" s="129"/>
      <c r="W52" s="122">
        <f t="shared" si="3"/>
        <v>0</v>
      </c>
      <c r="X52" s="174">
        <f t="shared" si="12"/>
        <v>0</v>
      </c>
      <c r="Y52" s="3" t="str">
        <f t="shared" si="13"/>
        <v>No pasa</v>
      </c>
      <c r="Z52" s="263"/>
      <c r="AA52" s="264"/>
      <c r="AB52" s="264"/>
      <c r="AC52" s="264"/>
      <c r="AD52" s="264"/>
      <c r="AE52" s="265"/>
    </row>
    <row r="53" spans="1:31" ht="30" customHeight="1" x14ac:dyDescent="0.25">
      <c r="A53" s="163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9">
        <f t="shared" si="11"/>
        <v>0</v>
      </c>
      <c r="P53" s="259"/>
      <c r="Q53" s="259"/>
      <c r="R53" s="259"/>
      <c r="S53" s="259"/>
      <c r="T53" s="129"/>
      <c r="U53" s="129"/>
      <c r="V53" s="129"/>
      <c r="W53" s="122">
        <f t="shared" si="3"/>
        <v>0</v>
      </c>
      <c r="X53" s="174">
        <f t="shared" si="12"/>
        <v>0</v>
      </c>
      <c r="Y53" s="3" t="str">
        <f t="shared" si="13"/>
        <v>No pasa</v>
      </c>
      <c r="Z53" s="263"/>
      <c r="AA53" s="264"/>
      <c r="AB53" s="264"/>
      <c r="AC53" s="264"/>
      <c r="AD53" s="264"/>
      <c r="AE53" s="265"/>
    </row>
    <row r="54" spans="1:31" ht="30" customHeight="1" x14ac:dyDescent="0.25">
      <c r="A54" s="109" t="str">
        <f>+'5. RECOMENDACIONES cap. 5'!A40</f>
        <v>30. Respeto hacia los otros carismas en la Iglesia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61">
        <f>SUM(B54:N54)</f>
        <v>0</v>
      </c>
      <c r="P54" s="258"/>
      <c r="Q54" s="258"/>
      <c r="R54" s="258"/>
      <c r="S54" s="258"/>
      <c r="T54" s="157"/>
      <c r="U54" s="157"/>
      <c r="V54" s="157"/>
      <c r="W54" s="122">
        <f t="shared" si="3"/>
        <v>0</v>
      </c>
      <c r="X54" s="169">
        <f t="shared" si="12"/>
        <v>0</v>
      </c>
      <c r="Y54" s="3" t="str">
        <f t="shared" si="13"/>
        <v>No pasa</v>
      </c>
      <c r="Z54" s="260"/>
      <c r="AA54" s="261"/>
      <c r="AB54" s="261"/>
      <c r="AC54" s="261"/>
      <c r="AD54" s="261"/>
      <c r="AE54" s="262"/>
    </row>
    <row r="55" spans="1:31" ht="30" customHeight="1" x14ac:dyDescent="0.25">
      <c r="A55" s="176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61">
        <f t="shared" ref="O55:O59" si="14">SUM(B55:N55)</f>
        <v>0</v>
      </c>
      <c r="P55" s="258"/>
      <c r="Q55" s="258"/>
      <c r="R55" s="258"/>
      <c r="S55" s="258"/>
      <c r="T55" s="157"/>
      <c r="U55" s="157"/>
      <c r="V55" s="157"/>
      <c r="W55" s="122">
        <f t="shared" si="3"/>
        <v>0</v>
      </c>
      <c r="X55" s="169">
        <f t="shared" si="12"/>
        <v>0</v>
      </c>
      <c r="Y55" s="3" t="str">
        <f t="shared" si="13"/>
        <v>No pasa</v>
      </c>
      <c r="Z55" s="260"/>
      <c r="AA55" s="261"/>
      <c r="AB55" s="261"/>
      <c r="AC55" s="261"/>
      <c r="AD55" s="261"/>
      <c r="AE55" s="262"/>
    </row>
    <row r="56" spans="1:31" ht="30" customHeight="1" x14ac:dyDescent="0.25">
      <c r="A56" s="176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61">
        <f t="shared" si="14"/>
        <v>0</v>
      </c>
      <c r="P56" s="258"/>
      <c r="Q56" s="258"/>
      <c r="R56" s="258"/>
      <c r="S56" s="258"/>
      <c r="T56" s="157"/>
      <c r="U56" s="157"/>
      <c r="V56" s="157"/>
      <c r="W56" s="122">
        <f t="shared" si="3"/>
        <v>0</v>
      </c>
      <c r="X56" s="169">
        <f t="shared" si="12"/>
        <v>0</v>
      </c>
      <c r="Y56" s="3" t="str">
        <f t="shared" si="13"/>
        <v>No pasa</v>
      </c>
      <c r="Z56" s="260"/>
      <c r="AA56" s="261"/>
      <c r="AB56" s="261"/>
      <c r="AC56" s="261"/>
      <c r="AD56" s="261"/>
      <c r="AE56" s="262"/>
    </row>
    <row r="57" spans="1:31" ht="30" customHeight="1" x14ac:dyDescent="0.25">
      <c r="A57" s="176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61">
        <f t="shared" si="14"/>
        <v>0</v>
      </c>
      <c r="P57" s="258"/>
      <c r="Q57" s="258"/>
      <c r="R57" s="258"/>
      <c r="S57" s="258"/>
      <c r="T57" s="157"/>
      <c r="U57" s="157"/>
      <c r="V57" s="157"/>
      <c r="W57" s="122">
        <f t="shared" si="3"/>
        <v>0</v>
      </c>
      <c r="X57" s="169">
        <f t="shared" si="12"/>
        <v>0</v>
      </c>
      <c r="Y57" s="3" t="str">
        <f t="shared" si="13"/>
        <v>No pasa</v>
      </c>
      <c r="Z57" s="260"/>
      <c r="AA57" s="261"/>
      <c r="AB57" s="261"/>
      <c r="AC57" s="261"/>
      <c r="AD57" s="261"/>
      <c r="AE57" s="262"/>
    </row>
    <row r="58" spans="1:31" ht="30" customHeight="1" x14ac:dyDescent="0.25">
      <c r="A58" s="176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61">
        <f t="shared" si="14"/>
        <v>0</v>
      </c>
      <c r="P58" s="258"/>
      <c r="Q58" s="258"/>
      <c r="R58" s="258"/>
      <c r="S58" s="258"/>
      <c r="T58" s="157"/>
      <c r="U58" s="157"/>
      <c r="V58" s="157"/>
      <c r="W58" s="122">
        <f t="shared" si="3"/>
        <v>0</v>
      </c>
      <c r="X58" s="169">
        <f t="shared" si="12"/>
        <v>0</v>
      </c>
      <c r="Y58" s="3" t="str">
        <f t="shared" si="13"/>
        <v>No pasa</v>
      </c>
      <c r="Z58" s="260"/>
      <c r="AA58" s="261"/>
      <c r="AB58" s="261"/>
      <c r="AC58" s="261"/>
      <c r="AD58" s="261"/>
      <c r="AE58" s="262"/>
    </row>
    <row r="59" spans="1:31" ht="30" customHeight="1" x14ac:dyDescent="0.25">
      <c r="A59" s="176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61">
        <f t="shared" si="14"/>
        <v>0</v>
      </c>
      <c r="P59" s="258"/>
      <c r="Q59" s="258"/>
      <c r="R59" s="258"/>
      <c r="S59" s="258"/>
      <c r="T59" s="157"/>
      <c r="U59" s="157"/>
      <c r="V59" s="157"/>
      <c r="W59" s="122">
        <f t="shared" si="3"/>
        <v>0</v>
      </c>
      <c r="X59" s="169">
        <f t="shared" si="12"/>
        <v>0</v>
      </c>
      <c r="Y59" s="3" t="str">
        <f t="shared" si="13"/>
        <v>No pasa</v>
      </c>
      <c r="Z59" s="260"/>
      <c r="AA59" s="261"/>
      <c r="AB59" s="261"/>
      <c r="AC59" s="261"/>
      <c r="AD59" s="261"/>
      <c r="AE59" s="262"/>
    </row>
    <row r="60" spans="1:31" ht="30" customHeight="1" x14ac:dyDescent="0.25">
      <c r="A60" s="163" t="str">
        <f>+'5. RECOMENDACIONES cap. 5'!A41</f>
        <v>31. La decisión para incorporarse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9">
        <f>SUM(B60:N60)</f>
        <v>0</v>
      </c>
      <c r="P60" s="259"/>
      <c r="Q60" s="259"/>
      <c r="R60" s="259"/>
      <c r="S60" s="259"/>
      <c r="T60" s="129"/>
      <c r="U60" s="129"/>
      <c r="V60" s="129"/>
      <c r="W60" s="122">
        <f t="shared" si="3"/>
        <v>0</v>
      </c>
      <c r="X60" s="174">
        <f t="shared" si="12"/>
        <v>0</v>
      </c>
      <c r="Y60" s="3" t="str">
        <f t="shared" si="13"/>
        <v>No pasa</v>
      </c>
      <c r="Z60" s="263"/>
      <c r="AA60" s="264"/>
      <c r="AB60" s="264"/>
      <c r="AC60" s="264"/>
      <c r="AD60" s="264"/>
      <c r="AE60" s="265"/>
    </row>
    <row r="61" spans="1:31" ht="30" customHeight="1" x14ac:dyDescent="0.25">
      <c r="A61" s="163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9">
        <f t="shared" ref="O61:O65" si="15">SUM(B61:N61)</f>
        <v>0</v>
      </c>
      <c r="P61" s="259"/>
      <c r="Q61" s="259"/>
      <c r="R61" s="259"/>
      <c r="S61" s="259"/>
      <c r="T61" s="129"/>
      <c r="U61" s="129"/>
      <c r="V61" s="129"/>
      <c r="W61" s="122">
        <f t="shared" si="3"/>
        <v>0</v>
      </c>
      <c r="X61" s="174">
        <f t="shared" si="12"/>
        <v>0</v>
      </c>
      <c r="Y61" s="3" t="str">
        <f t="shared" si="13"/>
        <v>No pasa</v>
      </c>
      <c r="Z61" s="263"/>
      <c r="AA61" s="264"/>
      <c r="AB61" s="264"/>
      <c r="AC61" s="264"/>
      <c r="AD61" s="264"/>
      <c r="AE61" s="265"/>
    </row>
    <row r="62" spans="1:31" ht="30" customHeight="1" x14ac:dyDescent="0.25">
      <c r="A62" s="163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9">
        <f t="shared" si="15"/>
        <v>0</v>
      </c>
      <c r="P62" s="259"/>
      <c r="Q62" s="259"/>
      <c r="R62" s="259"/>
      <c r="S62" s="259"/>
      <c r="T62" s="129"/>
      <c r="U62" s="129"/>
      <c r="V62" s="129"/>
      <c r="W62" s="122">
        <f t="shared" si="3"/>
        <v>0</v>
      </c>
      <c r="X62" s="174">
        <f t="shared" si="12"/>
        <v>0</v>
      </c>
      <c r="Y62" s="3" t="str">
        <f t="shared" si="13"/>
        <v>No pasa</v>
      </c>
      <c r="Z62" s="263"/>
      <c r="AA62" s="264"/>
      <c r="AB62" s="264"/>
      <c r="AC62" s="264"/>
      <c r="AD62" s="264"/>
      <c r="AE62" s="265"/>
    </row>
    <row r="63" spans="1:31" ht="30" customHeight="1" x14ac:dyDescent="0.25">
      <c r="A63" s="163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9">
        <f t="shared" si="15"/>
        <v>0</v>
      </c>
      <c r="P63" s="259"/>
      <c r="Q63" s="259"/>
      <c r="R63" s="259"/>
      <c r="S63" s="259"/>
      <c r="T63" s="129"/>
      <c r="U63" s="129"/>
      <c r="V63" s="129"/>
      <c r="W63" s="122">
        <f t="shared" si="3"/>
        <v>0</v>
      </c>
      <c r="X63" s="174">
        <f t="shared" si="12"/>
        <v>0</v>
      </c>
      <c r="Y63" s="3" t="str">
        <f t="shared" si="13"/>
        <v>No pasa</v>
      </c>
      <c r="Z63" s="263"/>
      <c r="AA63" s="264"/>
      <c r="AB63" s="264"/>
      <c r="AC63" s="264"/>
      <c r="AD63" s="264"/>
      <c r="AE63" s="265"/>
    </row>
    <row r="64" spans="1:31" ht="30" customHeight="1" x14ac:dyDescent="0.25">
      <c r="A64" s="163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9">
        <f t="shared" si="15"/>
        <v>0</v>
      </c>
      <c r="P64" s="259"/>
      <c r="Q64" s="259"/>
      <c r="R64" s="259"/>
      <c r="S64" s="259"/>
      <c r="T64" s="129"/>
      <c r="U64" s="129"/>
      <c r="V64" s="129"/>
      <c r="W64" s="122">
        <f t="shared" si="3"/>
        <v>0</v>
      </c>
      <c r="X64" s="174">
        <f t="shared" si="12"/>
        <v>0</v>
      </c>
      <c r="Y64" s="3" t="str">
        <f t="shared" si="13"/>
        <v>No pasa</v>
      </c>
      <c r="Z64" s="263"/>
      <c r="AA64" s="264"/>
      <c r="AB64" s="264"/>
      <c r="AC64" s="264"/>
      <c r="AD64" s="264"/>
      <c r="AE64" s="265"/>
    </row>
    <row r="65" spans="1:31" ht="30" customHeight="1" x14ac:dyDescent="0.25">
      <c r="A65" s="163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9">
        <f t="shared" si="15"/>
        <v>0</v>
      </c>
      <c r="P65" s="259"/>
      <c r="Q65" s="259"/>
      <c r="R65" s="259"/>
      <c r="S65" s="259"/>
      <c r="T65" s="129"/>
      <c r="U65" s="129"/>
      <c r="V65" s="129"/>
      <c r="W65" s="122">
        <f t="shared" si="3"/>
        <v>0</v>
      </c>
      <c r="X65" s="174">
        <f t="shared" si="12"/>
        <v>0</v>
      </c>
      <c r="Y65" s="3" t="str">
        <f t="shared" si="13"/>
        <v>No pasa</v>
      </c>
      <c r="Z65" s="263"/>
      <c r="AA65" s="264"/>
      <c r="AB65" s="264"/>
      <c r="AC65" s="264"/>
      <c r="AD65" s="264"/>
      <c r="AE65" s="265"/>
    </row>
    <row r="66" spans="1:31" ht="30" customHeight="1" x14ac:dyDescent="0.25">
      <c r="A66" s="162" t="str">
        <f>+'5. RECOMENDACIONES cap. 5'!A42</f>
        <v>32. La admisión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61">
        <f>SUM(B66:N66)</f>
        <v>0</v>
      </c>
      <c r="P66" s="258"/>
      <c r="Q66" s="258"/>
      <c r="R66" s="258"/>
      <c r="S66" s="258"/>
      <c r="T66" s="157"/>
      <c r="U66" s="157"/>
      <c r="V66" s="157"/>
      <c r="W66" s="122">
        <f t="shared" si="3"/>
        <v>0</v>
      </c>
      <c r="X66" s="169">
        <f t="shared" si="12"/>
        <v>0</v>
      </c>
      <c r="Y66" s="3" t="str">
        <f t="shared" si="13"/>
        <v>No pasa</v>
      </c>
      <c r="Z66" s="260"/>
      <c r="AA66" s="261"/>
      <c r="AB66" s="261"/>
      <c r="AC66" s="261"/>
      <c r="AD66" s="261"/>
      <c r="AE66" s="262"/>
    </row>
    <row r="67" spans="1:31" ht="30" customHeight="1" x14ac:dyDescent="0.25">
      <c r="A67" s="176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61">
        <f t="shared" ref="O67:O71" si="16">SUM(B67:N67)</f>
        <v>0</v>
      </c>
      <c r="P67" s="258"/>
      <c r="Q67" s="258"/>
      <c r="R67" s="258"/>
      <c r="S67" s="258"/>
      <c r="T67" s="157"/>
      <c r="U67" s="157"/>
      <c r="V67" s="157"/>
      <c r="W67" s="122">
        <f t="shared" ref="W67:W83" si="17">SUM(T67:V67)</f>
        <v>0</v>
      </c>
      <c r="X67" s="169">
        <f t="shared" si="12"/>
        <v>0</v>
      </c>
      <c r="Y67" s="3" t="str">
        <f t="shared" si="13"/>
        <v>No pasa</v>
      </c>
      <c r="Z67" s="260"/>
      <c r="AA67" s="261"/>
      <c r="AB67" s="261"/>
      <c r="AC67" s="261"/>
      <c r="AD67" s="261"/>
      <c r="AE67" s="262"/>
    </row>
    <row r="68" spans="1:31" ht="30" customHeight="1" x14ac:dyDescent="0.25">
      <c r="A68" s="176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61">
        <f t="shared" si="16"/>
        <v>0</v>
      </c>
      <c r="P68" s="258"/>
      <c r="Q68" s="258"/>
      <c r="R68" s="258"/>
      <c r="S68" s="258"/>
      <c r="T68" s="157"/>
      <c r="U68" s="157"/>
      <c r="V68" s="157"/>
      <c r="W68" s="122">
        <f t="shared" si="17"/>
        <v>0</v>
      </c>
      <c r="X68" s="169">
        <f t="shared" si="12"/>
        <v>0</v>
      </c>
      <c r="Y68" s="3" t="str">
        <f t="shared" si="13"/>
        <v>No pasa</v>
      </c>
      <c r="Z68" s="260"/>
      <c r="AA68" s="261"/>
      <c r="AB68" s="261"/>
      <c r="AC68" s="261"/>
      <c r="AD68" s="261"/>
      <c r="AE68" s="262"/>
    </row>
    <row r="69" spans="1:31" ht="30" customHeight="1" x14ac:dyDescent="0.25">
      <c r="A69" s="176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61">
        <f t="shared" si="16"/>
        <v>0</v>
      </c>
      <c r="P69" s="258"/>
      <c r="Q69" s="258"/>
      <c r="R69" s="258"/>
      <c r="S69" s="258"/>
      <c r="T69" s="157"/>
      <c r="U69" s="157"/>
      <c r="V69" s="157"/>
      <c r="W69" s="122">
        <f t="shared" si="17"/>
        <v>0</v>
      </c>
      <c r="X69" s="169">
        <f t="shared" si="12"/>
        <v>0</v>
      </c>
      <c r="Y69" s="3" t="str">
        <f t="shared" si="13"/>
        <v>No pasa</v>
      </c>
      <c r="Z69" s="260"/>
      <c r="AA69" s="261"/>
      <c r="AB69" s="261"/>
      <c r="AC69" s="261"/>
      <c r="AD69" s="261"/>
      <c r="AE69" s="262"/>
    </row>
    <row r="70" spans="1:31" ht="30" customHeight="1" x14ac:dyDescent="0.25">
      <c r="A70" s="176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61">
        <f t="shared" si="16"/>
        <v>0</v>
      </c>
      <c r="P70" s="258"/>
      <c r="Q70" s="258"/>
      <c r="R70" s="258"/>
      <c r="S70" s="258"/>
      <c r="T70" s="157"/>
      <c r="U70" s="157"/>
      <c r="V70" s="157"/>
      <c r="W70" s="122">
        <f t="shared" si="17"/>
        <v>0</v>
      </c>
      <c r="X70" s="169">
        <f t="shared" si="12"/>
        <v>0</v>
      </c>
      <c r="Y70" s="3" t="str">
        <f t="shared" si="13"/>
        <v>No pasa</v>
      </c>
      <c r="Z70" s="260"/>
      <c r="AA70" s="261"/>
      <c r="AB70" s="261"/>
      <c r="AC70" s="261"/>
      <c r="AD70" s="261"/>
      <c r="AE70" s="262"/>
    </row>
    <row r="71" spans="1:31" ht="30" customHeight="1" x14ac:dyDescent="0.25">
      <c r="A71" s="176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61">
        <f t="shared" si="16"/>
        <v>0</v>
      </c>
      <c r="P71" s="258"/>
      <c r="Q71" s="258"/>
      <c r="R71" s="258"/>
      <c r="S71" s="258"/>
      <c r="T71" s="157"/>
      <c r="U71" s="157"/>
      <c r="V71" s="157"/>
      <c r="W71" s="122">
        <f t="shared" si="17"/>
        <v>0</v>
      </c>
      <c r="X71" s="169">
        <f t="shared" si="12"/>
        <v>0</v>
      </c>
      <c r="Y71" s="3" t="str">
        <f t="shared" si="13"/>
        <v>No pasa</v>
      </c>
      <c r="Z71" s="260"/>
      <c r="AA71" s="261"/>
      <c r="AB71" s="261"/>
      <c r="AC71" s="261"/>
      <c r="AD71" s="261"/>
      <c r="AE71" s="262"/>
    </row>
    <row r="72" spans="1:31" ht="30" customHeight="1" x14ac:dyDescent="0.25">
      <c r="A72" s="163" t="str">
        <f>+'5. RECOMENDACIONES cap. 5'!A43</f>
        <v>33. La incorporación y la renovación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9">
        <f>SUM(B72:N72)</f>
        <v>0</v>
      </c>
      <c r="P72" s="259"/>
      <c r="Q72" s="259"/>
      <c r="R72" s="259"/>
      <c r="S72" s="259"/>
      <c r="T72" s="129"/>
      <c r="U72" s="129"/>
      <c r="V72" s="129"/>
      <c r="W72" s="122">
        <f t="shared" si="17"/>
        <v>0</v>
      </c>
      <c r="X72" s="174">
        <f t="shared" si="12"/>
        <v>0</v>
      </c>
      <c r="Y72" s="3" t="str">
        <f t="shared" si="13"/>
        <v>No pasa</v>
      </c>
      <c r="Z72" s="263"/>
      <c r="AA72" s="264"/>
      <c r="AB72" s="264"/>
      <c r="AC72" s="264"/>
      <c r="AD72" s="264"/>
      <c r="AE72" s="265"/>
    </row>
    <row r="73" spans="1:31" ht="30" customHeight="1" x14ac:dyDescent="0.25">
      <c r="A73" s="163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9">
        <f t="shared" ref="O73:O77" si="18">SUM(B73:N73)</f>
        <v>0</v>
      </c>
      <c r="P73" s="259"/>
      <c r="Q73" s="259"/>
      <c r="R73" s="259"/>
      <c r="S73" s="259"/>
      <c r="T73" s="129"/>
      <c r="U73" s="129"/>
      <c r="V73" s="129"/>
      <c r="W73" s="122">
        <f t="shared" si="17"/>
        <v>0</v>
      </c>
      <c r="X73" s="174">
        <f t="shared" si="12"/>
        <v>0</v>
      </c>
      <c r="Y73" s="3" t="str">
        <f t="shared" si="13"/>
        <v>No pasa</v>
      </c>
      <c r="Z73" s="263"/>
      <c r="AA73" s="264"/>
      <c r="AB73" s="264"/>
      <c r="AC73" s="264"/>
      <c r="AD73" s="264"/>
      <c r="AE73" s="265"/>
    </row>
    <row r="74" spans="1:31" ht="30" customHeight="1" x14ac:dyDescent="0.25">
      <c r="A74" s="163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9">
        <f t="shared" si="18"/>
        <v>0</v>
      </c>
      <c r="P74" s="259"/>
      <c r="Q74" s="259"/>
      <c r="R74" s="259"/>
      <c r="S74" s="259"/>
      <c r="T74" s="129"/>
      <c r="U74" s="129"/>
      <c r="V74" s="129"/>
      <c r="W74" s="122">
        <f t="shared" si="17"/>
        <v>0</v>
      </c>
      <c r="X74" s="174">
        <f t="shared" si="12"/>
        <v>0</v>
      </c>
      <c r="Y74" s="3" t="str">
        <f t="shared" si="13"/>
        <v>No pasa</v>
      </c>
      <c r="Z74" s="263"/>
      <c r="AA74" s="264"/>
      <c r="AB74" s="264"/>
      <c r="AC74" s="264"/>
      <c r="AD74" s="264"/>
      <c r="AE74" s="265"/>
    </row>
    <row r="75" spans="1:31" ht="30" customHeight="1" x14ac:dyDescent="0.25">
      <c r="A75" s="163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9">
        <f t="shared" si="18"/>
        <v>0</v>
      </c>
      <c r="P75" s="259"/>
      <c r="Q75" s="259"/>
      <c r="R75" s="259"/>
      <c r="S75" s="259"/>
      <c r="T75" s="129"/>
      <c r="U75" s="129"/>
      <c r="V75" s="129"/>
      <c r="W75" s="122">
        <f t="shared" si="17"/>
        <v>0</v>
      </c>
      <c r="X75" s="174">
        <f t="shared" si="12"/>
        <v>0</v>
      </c>
      <c r="Y75" s="3" t="str">
        <f t="shared" si="13"/>
        <v>No pasa</v>
      </c>
      <c r="Z75" s="263"/>
      <c r="AA75" s="264"/>
      <c r="AB75" s="264"/>
      <c r="AC75" s="264"/>
      <c r="AD75" s="264"/>
      <c r="AE75" s="265"/>
    </row>
    <row r="76" spans="1:31" ht="30" customHeight="1" x14ac:dyDescent="0.25">
      <c r="A76" s="163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9">
        <f t="shared" si="18"/>
        <v>0</v>
      </c>
      <c r="P76" s="259"/>
      <c r="Q76" s="259"/>
      <c r="R76" s="259"/>
      <c r="S76" s="259"/>
      <c r="T76" s="129"/>
      <c r="U76" s="129"/>
      <c r="V76" s="129"/>
      <c r="W76" s="122">
        <f t="shared" si="17"/>
        <v>0</v>
      </c>
      <c r="X76" s="174">
        <f t="shared" si="12"/>
        <v>0</v>
      </c>
      <c r="Y76" s="3" t="str">
        <f t="shared" si="13"/>
        <v>No pasa</v>
      </c>
      <c r="Z76" s="263"/>
      <c r="AA76" s="264"/>
      <c r="AB76" s="264"/>
      <c r="AC76" s="264"/>
      <c r="AD76" s="264"/>
      <c r="AE76" s="265"/>
    </row>
    <row r="77" spans="1:31" ht="30" customHeight="1" x14ac:dyDescent="0.25">
      <c r="A77" s="163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9">
        <f t="shared" si="18"/>
        <v>0</v>
      </c>
      <c r="P77" s="259"/>
      <c r="Q77" s="259"/>
      <c r="R77" s="259"/>
      <c r="S77" s="259"/>
      <c r="T77" s="129"/>
      <c r="U77" s="129"/>
      <c r="V77" s="129"/>
      <c r="W77" s="122">
        <f t="shared" si="17"/>
        <v>0</v>
      </c>
      <c r="X77" s="174">
        <f t="shared" si="12"/>
        <v>0</v>
      </c>
      <c r="Y77" s="3" t="str">
        <f t="shared" si="13"/>
        <v>No pasa</v>
      </c>
      <c r="Z77" s="263"/>
      <c r="AA77" s="264"/>
      <c r="AB77" s="264"/>
      <c r="AC77" s="264"/>
      <c r="AD77" s="264"/>
      <c r="AE77" s="265"/>
    </row>
    <row r="78" spans="1:31" ht="30" customHeight="1" x14ac:dyDescent="0.25">
      <c r="A78" s="162" t="str">
        <f>+'5. RECOMENDACIONES cap. 5'!A44</f>
        <v>34. El abandono del Movimiento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61">
        <f>SUM(B78:N78)</f>
        <v>0</v>
      </c>
      <c r="P78" s="258"/>
      <c r="Q78" s="258"/>
      <c r="R78" s="258"/>
      <c r="S78" s="258"/>
      <c r="T78" s="157"/>
      <c r="U78" s="157"/>
      <c r="V78" s="157"/>
      <c r="W78" s="122">
        <f t="shared" si="17"/>
        <v>0</v>
      </c>
      <c r="X78" s="169">
        <f t="shared" si="12"/>
        <v>0</v>
      </c>
      <c r="Y78" s="3" t="str">
        <f t="shared" si="13"/>
        <v>No pasa</v>
      </c>
      <c r="Z78" s="260"/>
      <c r="AA78" s="261"/>
      <c r="AB78" s="261"/>
      <c r="AC78" s="261"/>
      <c r="AD78" s="261"/>
      <c r="AE78" s="262"/>
    </row>
    <row r="79" spans="1:31" ht="30" customHeight="1" x14ac:dyDescent="0.25">
      <c r="A79" s="176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61">
        <f t="shared" ref="O79:O83" si="19">SUM(B79:N79)</f>
        <v>0</v>
      </c>
      <c r="P79" s="258"/>
      <c r="Q79" s="258"/>
      <c r="R79" s="258"/>
      <c r="S79" s="258"/>
      <c r="T79" s="157"/>
      <c r="U79" s="157"/>
      <c r="V79" s="157"/>
      <c r="W79" s="122">
        <f t="shared" si="17"/>
        <v>0</v>
      </c>
      <c r="X79" s="169">
        <f t="shared" si="12"/>
        <v>0</v>
      </c>
      <c r="Y79" s="3" t="str">
        <f t="shared" si="13"/>
        <v>No pasa</v>
      </c>
      <c r="Z79" s="260"/>
      <c r="AA79" s="261"/>
      <c r="AB79" s="261"/>
      <c r="AC79" s="261"/>
      <c r="AD79" s="261"/>
      <c r="AE79" s="262"/>
    </row>
    <row r="80" spans="1:31" ht="30" customHeight="1" x14ac:dyDescent="0.25">
      <c r="A80" s="176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61">
        <f t="shared" si="19"/>
        <v>0</v>
      </c>
      <c r="P80" s="258"/>
      <c r="Q80" s="258"/>
      <c r="R80" s="258"/>
      <c r="S80" s="258"/>
      <c r="T80" s="157"/>
      <c r="U80" s="157"/>
      <c r="V80" s="157"/>
      <c r="W80" s="122">
        <f t="shared" si="17"/>
        <v>0</v>
      </c>
      <c r="X80" s="169">
        <f t="shared" si="12"/>
        <v>0</v>
      </c>
      <c r="Y80" s="3" t="str">
        <f t="shared" si="13"/>
        <v>No pasa</v>
      </c>
      <c r="Z80" s="260"/>
      <c r="AA80" s="261"/>
      <c r="AB80" s="261"/>
      <c r="AC80" s="261"/>
      <c r="AD80" s="261"/>
      <c r="AE80" s="262"/>
    </row>
    <row r="81" spans="1:31" ht="30" customHeight="1" x14ac:dyDescent="0.25">
      <c r="A81" s="176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61">
        <f t="shared" si="19"/>
        <v>0</v>
      </c>
      <c r="P81" s="258"/>
      <c r="Q81" s="258"/>
      <c r="R81" s="258"/>
      <c r="S81" s="258"/>
      <c r="T81" s="157"/>
      <c r="U81" s="157"/>
      <c r="V81" s="157"/>
      <c r="W81" s="122">
        <f t="shared" si="17"/>
        <v>0</v>
      </c>
      <c r="X81" s="169">
        <f t="shared" ref="X81:X101" si="20">SUM(T81:U81)</f>
        <v>0</v>
      </c>
      <c r="Y81" s="3" t="str">
        <f t="shared" ref="Y81:Y101" si="21">+IF(T81&gt;=$W$6,"Pasa","No pasa")</f>
        <v>No pasa</v>
      </c>
      <c r="Z81" s="260"/>
      <c r="AA81" s="261"/>
      <c r="AB81" s="261"/>
      <c r="AC81" s="261"/>
      <c r="AD81" s="261"/>
      <c r="AE81" s="262"/>
    </row>
    <row r="82" spans="1:31" ht="30" customHeight="1" x14ac:dyDescent="0.25">
      <c r="A82" s="176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61">
        <f t="shared" si="19"/>
        <v>0</v>
      </c>
      <c r="P82" s="258"/>
      <c r="Q82" s="258"/>
      <c r="R82" s="258"/>
      <c r="S82" s="258"/>
      <c r="T82" s="157"/>
      <c r="U82" s="157"/>
      <c r="V82" s="157"/>
      <c r="W82" s="122">
        <f t="shared" si="17"/>
        <v>0</v>
      </c>
      <c r="X82" s="169">
        <f t="shared" si="20"/>
        <v>0</v>
      </c>
      <c r="Y82" s="3" t="str">
        <f t="shared" si="21"/>
        <v>No pasa</v>
      </c>
      <c r="Z82" s="260"/>
      <c r="AA82" s="261"/>
      <c r="AB82" s="261"/>
      <c r="AC82" s="261"/>
      <c r="AD82" s="261"/>
      <c r="AE82" s="262"/>
    </row>
    <row r="83" spans="1:31" ht="30" customHeight="1" x14ac:dyDescent="0.25">
      <c r="A83" s="176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61">
        <f t="shared" si="19"/>
        <v>0</v>
      </c>
      <c r="P83" s="258"/>
      <c r="Q83" s="258"/>
      <c r="R83" s="258"/>
      <c r="S83" s="258"/>
      <c r="T83" s="157"/>
      <c r="U83" s="157"/>
      <c r="V83" s="157"/>
      <c r="W83" s="122">
        <f t="shared" si="17"/>
        <v>0</v>
      </c>
      <c r="X83" s="169">
        <f t="shared" si="20"/>
        <v>0</v>
      </c>
      <c r="Y83" s="3" t="str">
        <f t="shared" si="21"/>
        <v>No pasa</v>
      </c>
      <c r="Z83" s="260"/>
      <c r="AA83" s="261"/>
      <c r="AB83" s="261"/>
      <c r="AC83" s="261"/>
      <c r="AD83" s="261"/>
      <c r="AE83" s="262"/>
    </row>
    <row r="84" spans="1:31" ht="30" customHeight="1" x14ac:dyDescent="0.25">
      <c r="A84" s="108" t="str">
        <f>+'5. RECOMENDACIONES cap. 5'!A45</f>
        <v>35. Pérdida ipso facto de la pertenencia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9">
        <f>SUM(B84:N84)</f>
        <v>0</v>
      </c>
      <c r="P84" s="259"/>
      <c r="Q84" s="259"/>
      <c r="R84" s="259"/>
      <c r="S84" s="259"/>
      <c r="T84" s="129"/>
      <c r="U84" s="129"/>
      <c r="V84" s="129"/>
      <c r="W84" s="4">
        <f t="shared" ref="W84:W95" si="22">SUM(T84:V84)</f>
        <v>0</v>
      </c>
      <c r="X84" s="174">
        <f t="shared" si="20"/>
        <v>0</v>
      </c>
      <c r="Y84" s="3" t="str">
        <f t="shared" si="21"/>
        <v>No pasa</v>
      </c>
      <c r="Z84" s="263"/>
      <c r="AA84" s="264"/>
      <c r="AB84" s="264"/>
      <c r="AC84" s="264"/>
      <c r="AD84" s="264"/>
      <c r="AE84" s="265"/>
    </row>
    <row r="85" spans="1:31" ht="30" customHeight="1" x14ac:dyDescent="0.25">
      <c r="A85" s="163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9">
        <f t="shared" ref="O85:O89" si="23">SUM(B85:N85)</f>
        <v>0</v>
      </c>
      <c r="P85" s="259"/>
      <c r="Q85" s="259"/>
      <c r="R85" s="259"/>
      <c r="S85" s="259"/>
      <c r="T85" s="129"/>
      <c r="U85" s="129"/>
      <c r="V85" s="129"/>
      <c r="W85" s="4">
        <f t="shared" si="22"/>
        <v>0</v>
      </c>
      <c r="X85" s="174">
        <f t="shared" si="20"/>
        <v>0</v>
      </c>
      <c r="Y85" s="3" t="str">
        <f t="shared" si="21"/>
        <v>No pasa</v>
      </c>
      <c r="Z85" s="263"/>
      <c r="AA85" s="264"/>
      <c r="AB85" s="264"/>
      <c r="AC85" s="264"/>
      <c r="AD85" s="264"/>
      <c r="AE85" s="265"/>
    </row>
    <row r="86" spans="1:31" ht="30" customHeight="1" x14ac:dyDescent="0.25">
      <c r="A86" s="163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9">
        <f t="shared" si="23"/>
        <v>0</v>
      </c>
      <c r="P86" s="259"/>
      <c r="Q86" s="259"/>
      <c r="R86" s="259"/>
      <c r="S86" s="259"/>
      <c r="T86" s="129"/>
      <c r="U86" s="129"/>
      <c r="V86" s="129"/>
      <c r="W86" s="4">
        <f t="shared" si="22"/>
        <v>0</v>
      </c>
      <c r="X86" s="174">
        <f t="shared" si="20"/>
        <v>0</v>
      </c>
      <c r="Y86" s="3" t="str">
        <f t="shared" si="21"/>
        <v>No pasa</v>
      </c>
      <c r="Z86" s="263"/>
      <c r="AA86" s="264"/>
      <c r="AB86" s="264"/>
      <c r="AC86" s="264"/>
      <c r="AD86" s="264"/>
      <c r="AE86" s="265"/>
    </row>
    <row r="87" spans="1:31" ht="30" customHeight="1" x14ac:dyDescent="0.25">
      <c r="A87" s="163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9">
        <f t="shared" si="23"/>
        <v>0</v>
      </c>
      <c r="P87" s="259"/>
      <c r="Q87" s="259"/>
      <c r="R87" s="259"/>
      <c r="S87" s="259"/>
      <c r="T87" s="129"/>
      <c r="U87" s="129"/>
      <c r="V87" s="129"/>
      <c r="W87" s="4">
        <f t="shared" si="22"/>
        <v>0</v>
      </c>
      <c r="X87" s="174">
        <f t="shared" si="20"/>
        <v>0</v>
      </c>
      <c r="Y87" s="3" t="str">
        <f t="shared" si="21"/>
        <v>No pasa</v>
      </c>
      <c r="Z87" s="263"/>
      <c r="AA87" s="264"/>
      <c r="AB87" s="264"/>
      <c r="AC87" s="264"/>
      <c r="AD87" s="264"/>
      <c r="AE87" s="265"/>
    </row>
    <row r="88" spans="1:31" ht="30" customHeight="1" x14ac:dyDescent="0.25">
      <c r="A88" s="163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9">
        <f t="shared" si="23"/>
        <v>0</v>
      </c>
      <c r="P88" s="259"/>
      <c r="Q88" s="259"/>
      <c r="R88" s="259"/>
      <c r="S88" s="259"/>
      <c r="T88" s="129"/>
      <c r="U88" s="129"/>
      <c r="V88" s="129"/>
      <c r="W88" s="4">
        <f t="shared" si="22"/>
        <v>0</v>
      </c>
      <c r="X88" s="174">
        <f t="shared" si="20"/>
        <v>0</v>
      </c>
      <c r="Y88" s="3" t="str">
        <f t="shared" si="21"/>
        <v>No pasa</v>
      </c>
      <c r="Z88" s="263"/>
      <c r="AA88" s="264"/>
      <c r="AB88" s="264"/>
      <c r="AC88" s="264"/>
      <c r="AD88" s="264"/>
      <c r="AE88" s="265"/>
    </row>
    <row r="89" spans="1:31" ht="30" customHeight="1" x14ac:dyDescent="0.25">
      <c r="A89" s="163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9">
        <f t="shared" si="23"/>
        <v>0</v>
      </c>
      <c r="P89" s="259"/>
      <c r="Q89" s="259"/>
      <c r="R89" s="259"/>
      <c r="S89" s="259"/>
      <c r="T89" s="129"/>
      <c r="U89" s="129"/>
      <c r="V89" s="129"/>
      <c r="W89" s="4">
        <f t="shared" si="22"/>
        <v>0</v>
      </c>
      <c r="X89" s="174">
        <f t="shared" si="20"/>
        <v>0</v>
      </c>
      <c r="Y89" s="3" t="str">
        <f t="shared" si="21"/>
        <v>No pasa</v>
      </c>
      <c r="Z89" s="263"/>
      <c r="AA89" s="264"/>
      <c r="AB89" s="264"/>
      <c r="AC89" s="264"/>
      <c r="AD89" s="264"/>
      <c r="AE89" s="265"/>
    </row>
    <row r="90" spans="1:31" ht="30" customHeight="1" x14ac:dyDescent="0.25">
      <c r="A90" s="109" t="str">
        <f>+'5. RECOMENDACIONES cap. 5'!A46</f>
        <v>36. La expulsión y las causas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61">
        <f>SUM(B90:N90)</f>
        <v>0</v>
      </c>
      <c r="P90" s="275"/>
      <c r="Q90" s="275"/>
      <c r="R90" s="275"/>
      <c r="S90" s="275"/>
      <c r="T90" s="19"/>
      <c r="U90" s="19"/>
      <c r="V90" s="19"/>
      <c r="W90" s="4">
        <f t="shared" si="22"/>
        <v>0</v>
      </c>
      <c r="X90" s="4">
        <f t="shared" si="20"/>
        <v>0</v>
      </c>
      <c r="Y90" s="3" t="str">
        <f t="shared" si="21"/>
        <v>No pasa</v>
      </c>
      <c r="Z90" s="260"/>
      <c r="AA90" s="261"/>
      <c r="AB90" s="261"/>
      <c r="AC90" s="261"/>
      <c r="AD90" s="261"/>
      <c r="AE90" s="262"/>
    </row>
    <row r="91" spans="1:31" ht="30" customHeight="1" x14ac:dyDescent="0.25">
      <c r="A91" s="176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61">
        <f t="shared" ref="O91:O95" si="24">SUM(B91:N91)</f>
        <v>0</v>
      </c>
      <c r="P91" s="275"/>
      <c r="Q91" s="275"/>
      <c r="R91" s="275"/>
      <c r="S91" s="275"/>
      <c r="T91" s="19"/>
      <c r="U91" s="19"/>
      <c r="V91" s="19"/>
      <c r="W91" s="4">
        <f t="shared" si="22"/>
        <v>0</v>
      </c>
      <c r="X91" s="4">
        <f t="shared" si="20"/>
        <v>0</v>
      </c>
      <c r="Y91" s="3" t="str">
        <f t="shared" si="21"/>
        <v>No pasa</v>
      </c>
      <c r="Z91" s="260"/>
      <c r="AA91" s="261"/>
      <c r="AB91" s="261"/>
      <c r="AC91" s="261"/>
      <c r="AD91" s="261"/>
      <c r="AE91" s="262"/>
    </row>
    <row r="92" spans="1:31" ht="30" customHeight="1" x14ac:dyDescent="0.25">
      <c r="A92" s="176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61">
        <f t="shared" si="24"/>
        <v>0</v>
      </c>
      <c r="P92" s="275"/>
      <c r="Q92" s="275"/>
      <c r="R92" s="275"/>
      <c r="S92" s="275"/>
      <c r="T92" s="19"/>
      <c r="U92" s="19"/>
      <c r="V92" s="19"/>
      <c r="W92" s="4">
        <f t="shared" si="22"/>
        <v>0</v>
      </c>
      <c r="X92" s="4">
        <f t="shared" si="20"/>
        <v>0</v>
      </c>
      <c r="Y92" s="3" t="str">
        <f t="shared" si="21"/>
        <v>No pasa</v>
      </c>
      <c r="Z92" s="260"/>
      <c r="AA92" s="261"/>
      <c r="AB92" s="261"/>
      <c r="AC92" s="261"/>
      <c r="AD92" s="261"/>
      <c r="AE92" s="262"/>
    </row>
    <row r="93" spans="1:31" ht="30" customHeight="1" x14ac:dyDescent="0.25">
      <c r="A93" s="176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61">
        <f t="shared" si="24"/>
        <v>0</v>
      </c>
      <c r="P93" s="275"/>
      <c r="Q93" s="275"/>
      <c r="R93" s="275"/>
      <c r="S93" s="275"/>
      <c r="T93" s="19"/>
      <c r="U93" s="19"/>
      <c r="V93" s="19"/>
      <c r="W93" s="4">
        <f t="shared" si="22"/>
        <v>0</v>
      </c>
      <c r="X93" s="4">
        <f t="shared" si="20"/>
        <v>0</v>
      </c>
      <c r="Y93" s="3" t="str">
        <f t="shared" si="21"/>
        <v>No pasa</v>
      </c>
      <c r="Z93" s="260"/>
      <c r="AA93" s="261"/>
      <c r="AB93" s="261"/>
      <c r="AC93" s="261"/>
      <c r="AD93" s="261"/>
      <c r="AE93" s="262"/>
    </row>
    <row r="94" spans="1:31" ht="30" customHeight="1" x14ac:dyDescent="0.25">
      <c r="A94" s="176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61">
        <f t="shared" si="24"/>
        <v>0</v>
      </c>
      <c r="P94" s="275"/>
      <c r="Q94" s="275"/>
      <c r="R94" s="275"/>
      <c r="S94" s="275"/>
      <c r="T94" s="19"/>
      <c r="U94" s="19"/>
      <c r="V94" s="19"/>
      <c r="W94" s="4">
        <f t="shared" si="22"/>
        <v>0</v>
      </c>
      <c r="X94" s="4">
        <f t="shared" si="20"/>
        <v>0</v>
      </c>
      <c r="Y94" s="3" t="str">
        <f t="shared" si="21"/>
        <v>No pasa</v>
      </c>
      <c r="Z94" s="260"/>
      <c r="AA94" s="261"/>
      <c r="AB94" s="261"/>
      <c r="AC94" s="261"/>
      <c r="AD94" s="261"/>
      <c r="AE94" s="262"/>
    </row>
    <row r="95" spans="1:31" ht="30" customHeight="1" x14ac:dyDescent="0.25">
      <c r="A95" s="176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61">
        <f t="shared" si="24"/>
        <v>0</v>
      </c>
      <c r="P95" s="275"/>
      <c r="Q95" s="275"/>
      <c r="R95" s="275"/>
      <c r="S95" s="275"/>
      <c r="T95" s="19"/>
      <c r="U95" s="19"/>
      <c r="V95" s="19"/>
      <c r="W95" s="4">
        <f t="shared" si="22"/>
        <v>0</v>
      </c>
      <c r="X95" s="4">
        <f t="shared" si="20"/>
        <v>0</v>
      </c>
      <c r="Y95" s="3" t="str">
        <f t="shared" si="21"/>
        <v>No pasa</v>
      </c>
      <c r="Z95" s="260"/>
      <c r="AA95" s="261"/>
      <c r="AB95" s="261"/>
      <c r="AC95" s="261"/>
      <c r="AD95" s="261"/>
      <c r="AE95" s="262"/>
    </row>
    <row r="96" spans="1:31" ht="30" customHeight="1" x14ac:dyDescent="0.25">
      <c r="A96" s="108" t="str">
        <f>+'5. RECOMENDACIONES cap. 5'!A47</f>
        <v>37. Sobre la compensación económica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9">
        <f>SUM(B96:N96)</f>
        <v>0</v>
      </c>
      <c r="P96" s="259"/>
      <c r="Q96" s="259"/>
      <c r="R96" s="259"/>
      <c r="S96" s="259"/>
      <c r="T96" s="129"/>
      <c r="U96" s="129"/>
      <c r="V96" s="129"/>
      <c r="W96" s="4">
        <f t="shared" ref="W96:W101" si="25">SUM(T96:V96)</f>
        <v>0</v>
      </c>
      <c r="X96" s="174">
        <f t="shared" si="20"/>
        <v>0</v>
      </c>
      <c r="Y96" s="3" t="str">
        <f t="shared" si="21"/>
        <v>No pasa</v>
      </c>
      <c r="Z96" s="263"/>
      <c r="AA96" s="264"/>
      <c r="AB96" s="264"/>
      <c r="AC96" s="264"/>
      <c r="AD96" s="264"/>
      <c r="AE96" s="265"/>
    </row>
    <row r="97" spans="1:31" ht="30" customHeight="1" x14ac:dyDescent="0.25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9">
        <f t="shared" ref="O97:O101" si="26">SUM(B97:N97)</f>
        <v>0</v>
      </c>
      <c r="P97" s="259"/>
      <c r="Q97" s="259"/>
      <c r="R97" s="259"/>
      <c r="S97" s="259"/>
      <c r="T97" s="129"/>
      <c r="U97" s="129"/>
      <c r="V97" s="129"/>
      <c r="W97" s="4">
        <f t="shared" si="25"/>
        <v>0</v>
      </c>
      <c r="X97" s="174">
        <f t="shared" si="20"/>
        <v>0</v>
      </c>
      <c r="Y97" s="3" t="str">
        <f t="shared" si="21"/>
        <v>No pasa</v>
      </c>
      <c r="Z97" s="263"/>
      <c r="AA97" s="264"/>
      <c r="AB97" s="264"/>
      <c r="AC97" s="264"/>
      <c r="AD97" s="264"/>
      <c r="AE97" s="265"/>
    </row>
    <row r="98" spans="1:31" ht="30" customHeight="1" x14ac:dyDescent="0.25">
      <c r="A98" s="163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9">
        <f t="shared" si="26"/>
        <v>0</v>
      </c>
      <c r="P98" s="259"/>
      <c r="Q98" s="259"/>
      <c r="R98" s="259"/>
      <c r="S98" s="259"/>
      <c r="T98" s="129"/>
      <c r="U98" s="129"/>
      <c r="V98" s="129"/>
      <c r="W98" s="4">
        <f t="shared" si="25"/>
        <v>0</v>
      </c>
      <c r="X98" s="174">
        <f t="shared" si="20"/>
        <v>0</v>
      </c>
      <c r="Y98" s="3" t="str">
        <f t="shared" si="21"/>
        <v>No pasa</v>
      </c>
      <c r="Z98" s="263"/>
      <c r="AA98" s="264"/>
      <c r="AB98" s="264"/>
      <c r="AC98" s="264"/>
      <c r="AD98" s="264"/>
      <c r="AE98" s="265"/>
    </row>
    <row r="99" spans="1:31" ht="30" customHeight="1" x14ac:dyDescent="0.25">
      <c r="A99" s="163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9">
        <f t="shared" si="26"/>
        <v>0</v>
      </c>
      <c r="P99" s="259"/>
      <c r="Q99" s="259"/>
      <c r="R99" s="259"/>
      <c r="S99" s="259"/>
      <c r="T99" s="129"/>
      <c r="U99" s="129"/>
      <c r="V99" s="129"/>
      <c r="W99" s="4">
        <f t="shared" si="25"/>
        <v>0</v>
      </c>
      <c r="X99" s="174">
        <f t="shared" si="20"/>
        <v>0</v>
      </c>
      <c r="Y99" s="3" t="str">
        <f t="shared" si="21"/>
        <v>No pasa</v>
      </c>
      <c r="Z99" s="263"/>
      <c r="AA99" s="264"/>
      <c r="AB99" s="264"/>
      <c r="AC99" s="264"/>
      <c r="AD99" s="264"/>
      <c r="AE99" s="265"/>
    </row>
    <row r="100" spans="1:31" ht="30" customHeight="1" x14ac:dyDescent="0.25">
      <c r="A100" s="163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9">
        <f t="shared" si="26"/>
        <v>0</v>
      </c>
      <c r="P100" s="259"/>
      <c r="Q100" s="259"/>
      <c r="R100" s="259"/>
      <c r="S100" s="259"/>
      <c r="T100" s="129"/>
      <c r="U100" s="129"/>
      <c r="V100" s="129"/>
      <c r="W100" s="4">
        <f t="shared" si="25"/>
        <v>0</v>
      </c>
      <c r="X100" s="174">
        <f t="shared" si="20"/>
        <v>0</v>
      </c>
      <c r="Y100" s="3" t="str">
        <f t="shared" si="21"/>
        <v>No pasa</v>
      </c>
      <c r="Z100" s="263"/>
      <c r="AA100" s="264"/>
      <c r="AB100" s="264"/>
      <c r="AC100" s="264"/>
      <c r="AD100" s="264"/>
      <c r="AE100" s="265"/>
    </row>
    <row r="101" spans="1:31" ht="30" customHeight="1" x14ac:dyDescent="0.25">
      <c r="A101" s="163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9">
        <f t="shared" si="26"/>
        <v>0</v>
      </c>
      <c r="P101" s="259"/>
      <c r="Q101" s="259"/>
      <c r="R101" s="259"/>
      <c r="S101" s="259"/>
      <c r="T101" s="129"/>
      <c r="U101" s="129"/>
      <c r="V101" s="129"/>
      <c r="W101" s="4">
        <f t="shared" si="25"/>
        <v>0</v>
      </c>
      <c r="X101" s="174">
        <f t="shared" si="20"/>
        <v>0</v>
      </c>
      <c r="Y101" s="3" t="str">
        <f t="shared" si="21"/>
        <v>No pasa</v>
      </c>
      <c r="Z101" s="263"/>
      <c r="AA101" s="264"/>
      <c r="AB101" s="264"/>
      <c r="AC101" s="264"/>
      <c r="AD101" s="264"/>
      <c r="AE101" s="265"/>
    </row>
    <row r="103" spans="1:31" ht="15.75" x14ac:dyDescent="0.25">
      <c r="A103" s="239" t="s">
        <v>0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</row>
  </sheetData>
  <mergeCells count="183">
    <mergeCell ref="A103:AE103"/>
    <mergeCell ref="Z97:AE97"/>
    <mergeCell ref="Z98:AE98"/>
    <mergeCell ref="Z99:AE99"/>
    <mergeCell ref="Z100:AE100"/>
    <mergeCell ref="Z101:AE101"/>
    <mergeCell ref="Z92:AE92"/>
    <mergeCell ref="Z93:AE93"/>
    <mergeCell ref="Z94:AE94"/>
    <mergeCell ref="Z95:AE95"/>
    <mergeCell ref="Z96:AE96"/>
    <mergeCell ref="P92:S92"/>
    <mergeCell ref="Z87:AE87"/>
    <mergeCell ref="Z88:AE88"/>
    <mergeCell ref="Z89:AE89"/>
    <mergeCell ref="Z90:AE90"/>
    <mergeCell ref="Z91:AE91"/>
    <mergeCell ref="Z82:AE82"/>
    <mergeCell ref="Z83:AE83"/>
    <mergeCell ref="Z84:AE84"/>
    <mergeCell ref="Z85:AE85"/>
    <mergeCell ref="Z86:AE86"/>
    <mergeCell ref="Z77:AE77"/>
    <mergeCell ref="Z78:AE78"/>
    <mergeCell ref="Z79:AE79"/>
    <mergeCell ref="Z80:AE80"/>
    <mergeCell ref="Z81:AE81"/>
    <mergeCell ref="Z72:AE72"/>
    <mergeCell ref="Z73:AE73"/>
    <mergeCell ref="Z74:AE74"/>
    <mergeCell ref="Z75:AE75"/>
    <mergeCell ref="Z76:AE76"/>
    <mergeCell ref="Z67:AE67"/>
    <mergeCell ref="Z68:AE68"/>
    <mergeCell ref="Z69:AE69"/>
    <mergeCell ref="Z70:AE70"/>
    <mergeCell ref="Z71:AE71"/>
    <mergeCell ref="Z62:AE62"/>
    <mergeCell ref="Z63:AE63"/>
    <mergeCell ref="Z64:AE64"/>
    <mergeCell ref="Z65:AE65"/>
    <mergeCell ref="Z66:AE66"/>
    <mergeCell ref="Z57:AE57"/>
    <mergeCell ref="Z58:AE58"/>
    <mergeCell ref="Z59:AE59"/>
    <mergeCell ref="Z60:AE60"/>
    <mergeCell ref="Z61:AE61"/>
    <mergeCell ref="Z52:AE52"/>
    <mergeCell ref="Z53:AE53"/>
    <mergeCell ref="Z54:AE54"/>
    <mergeCell ref="Z55:AE55"/>
    <mergeCell ref="Z56:AE56"/>
    <mergeCell ref="Z47:AE47"/>
    <mergeCell ref="Z48:AE48"/>
    <mergeCell ref="Z49:AE49"/>
    <mergeCell ref="Z50:AE50"/>
    <mergeCell ref="Z51:AE51"/>
    <mergeCell ref="Z42:AE42"/>
    <mergeCell ref="Z43:AE43"/>
    <mergeCell ref="Z44:AE44"/>
    <mergeCell ref="Z45:AE45"/>
    <mergeCell ref="Z46:AE46"/>
    <mergeCell ref="Z37:AE37"/>
    <mergeCell ref="Z38:AE38"/>
    <mergeCell ref="Z39:AE39"/>
    <mergeCell ref="Z40:AE40"/>
    <mergeCell ref="Z41:AE41"/>
    <mergeCell ref="Z32:AE32"/>
    <mergeCell ref="Z33:AE33"/>
    <mergeCell ref="Z34:AE34"/>
    <mergeCell ref="Z35:AE35"/>
    <mergeCell ref="Z36:AE36"/>
    <mergeCell ref="P20:S20"/>
    <mergeCell ref="A4:AE4"/>
    <mergeCell ref="A14:AE14"/>
    <mergeCell ref="B16:O16"/>
    <mergeCell ref="T16:W16"/>
    <mergeCell ref="Z18:AE18"/>
    <mergeCell ref="Z17:AE17"/>
    <mergeCell ref="Z19:AE19"/>
    <mergeCell ref="Z20:AE20"/>
    <mergeCell ref="P17:S17"/>
    <mergeCell ref="P18:S18"/>
    <mergeCell ref="P19:S19"/>
    <mergeCell ref="U11:V12"/>
    <mergeCell ref="W11:AD12"/>
    <mergeCell ref="U9:V10"/>
    <mergeCell ref="W9:AD10"/>
    <mergeCell ref="Z21:AE21"/>
    <mergeCell ref="P32:S32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0:S30"/>
    <mergeCell ref="P31:S31"/>
    <mergeCell ref="Z27:AE27"/>
    <mergeCell ref="Z28:AE28"/>
    <mergeCell ref="Z29:AE29"/>
    <mergeCell ref="Z30:AE30"/>
    <mergeCell ref="Z31:AE31"/>
    <mergeCell ref="Z22:AE22"/>
    <mergeCell ref="Z23:AE23"/>
    <mergeCell ref="Z24:AE24"/>
    <mergeCell ref="Z25:AE25"/>
    <mergeCell ref="Z26:AE26"/>
    <mergeCell ref="P44:S44"/>
    <mergeCell ref="P33:S33"/>
    <mergeCell ref="P34:S34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  <mergeCell ref="P56:S56"/>
    <mergeCell ref="P45:S45"/>
    <mergeCell ref="P46:S46"/>
    <mergeCell ref="P47:S47"/>
    <mergeCell ref="P48:S48"/>
    <mergeCell ref="P49:S49"/>
    <mergeCell ref="P50:S50"/>
    <mergeCell ref="P51:S51"/>
    <mergeCell ref="P52:S52"/>
    <mergeCell ref="P53:S53"/>
    <mergeCell ref="P54:S54"/>
    <mergeCell ref="P55:S55"/>
    <mergeCell ref="P68:S68"/>
    <mergeCell ref="P57:S57"/>
    <mergeCell ref="P58:S58"/>
    <mergeCell ref="P59:S59"/>
    <mergeCell ref="P60:S60"/>
    <mergeCell ref="P61:S61"/>
    <mergeCell ref="P62:S62"/>
    <mergeCell ref="P63:S63"/>
    <mergeCell ref="P64:S64"/>
    <mergeCell ref="P65:S65"/>
    <mergeCell ref="P66:S66"/>
    <mergeCell ref="P67:S67"/>
    <mergeCell ref="P80:S80"/>
    <mergeCell ref="P69:S69"/>
    <mergeCell ref="P70:S70"/>
    <mergeCell ref="P71:S71"/>
    <mergeCell ref="P72:S72"/>
    <mergeCell ref="P73:S73"/>
    <mergeCell ref="P74:S74"/>
    <mergeCell ref="P75:S75"/>
    <mergeCell ref="P76:S76"/>
    <mergeCell ref="P77:S77"/>
    <mergeCell ref="P78:S78"/>
    <mergeCell ref="P79:S79"/>
    <mergeCell ref="A2:AE2"/>
    <mergeCell ref="P6:S6"/>
    <mergeCell ref="P9:S9"/>
    <mergeCell ref="P10:S10"/>
    <mergeCell ref="P90:S90"/>
    <mergeCell ref="P91:S91"/>
    <mergeCell ref="P99:S99"/>
    <mergeCell ref="P100:S100"/>
    <mergeCell ref="P101:S101"/>
    <mergeCell ref="P93:S93"/>
    <mergeCell ref="P94:S94"/>
    <mergeCell ref="P95:S95"/>
    <mergeCell ref="P96:S96"/>
    <mergeCell ref="P97:S97"/>
    <mergeCell ref="P98:S98"/>
    <mergeCell ref="P81:S81"/>
    <mergeCell ref="P82:S82"/>
    <mergeCell ref="P83:S83"/>
    <mergeCell ref="P84:S84"/>
    <mergeCell ref="P85:S85"/>
    <mergeCell ref="P86:S86"/>
    <mergeCell ref="P87:S87"/>
    <mergeCell ref="P88:S88"/>
    <mergeCell ref="P89:S89"/>
  </mergeCells>
  <conditionalFormatting sqref="Y95">
    <cfRule type="beginsWith" dxfId="577" priority="83" operator="beginsWith" text="No pasa">
      <formula>LEFT(Y95,LEN("No pasa"))="No pasa"</formula>
    </cfRule>
    <cfRule type="endsWith" dxfId="576" priority="84" operator="endsWith" text="Pasa">
      <formula>RIGHT(Y95,LEN("Pasa"))="Pasa"</formula>
    </cfRule>
  </conditionalFormatting>
  <conditionalFormatting sqref="X95">
    <cfRule type="expression" dxfId="575" priority="82">
      <formula>W95&lt;&gt;$P$8</formula>
    </cfRule>
  </conditionalFormatting>
  <conditionalFormatting sqref="Y27">
    <cfRule type="beginsWith" dxfId="574" priority="290" operator="beginsWith" text="No pasa">
      <formula>LEFT(Y27,LEN("No pasa"))="No pasa"</formula>
    </cfRule>
    <cfRule type="endsWith" dxfId="573" priority="291" operator="endsWith" text="Pasa">
      <formula>RIGHT(Y27,LEN("Pasa"))="Pasa"</formula>
    </cfRule>
  </conditionalFormatting>
  <conditionalFormatting sqref="Y22">
    <cfRule type="beginsWith" dxfId="572" priority="305" operator="beginsWith" text="No pasa">
      <formula>LEFT(Y22,LEN("No pasa"))="No pasa"</formula>
    </cfRule>
    <cfRule type="endsWith" dxfId="571" priority="306" operator="endsWith" text="Pasa">
      <formula>RIGHT(Y22,LEN("Pasa"))="Pasa"</formula>
    </cfRule>
  </conditionalFormatting>
  <conditionalFormatting sqref="Y18">
    <cfRule type="beginsWith" dxfId="570" priority="332" operator="beginsWith" text="No pasa">
      <formula>LEFT(Y18,LEN("No pasa"))="No pasa"</formula>
    </cfRule>
    <cfRule type="endsWith" dxfId="569" priority="333" operator="endsWith" text="Pasa">
      <formula>RIGHT(Y18,LEN("Pasa"))="Pasa"</formula>
    </cfRule>
  </conditionalFormatting>
  <conditionalFormatting sqref="Y19">
    <cfRule type="beginsWith" dxfId="568" priority="314" operator="beginsWith" text="No pasa">
      <formula>LEFT(Y19,LEN("No pasa"))="No pasa"</formula>
    </cfRule>
    <cfRule type="endsWith" dxfId="567" priority="315" operator="endsWith" text="Pasa">
      <formula>RIGHT(Y19,LEN("Pasa"))="Pasa"</formula>
    </cfRule>
  </conditionalFormatting>
  <conditionalFormatting sqref="Y20">
    <cfRule type="beginsWith" dxfId="566" priority="311" operator="beginsWith" text="No pasa">
      <formula>LEFT(Y20,LEN("No pasa"))="No pasa"</formula>
    </cfRule>
    <cfRule type="endsWith" dxfId="565" priority="312" operator="endsWith" text="Pasa">
      <formula>RIGHT(Y20,LEN("Pasa"))="Pasa"</formula>
    </cfRule>
  </conditionalFormatting>
  <conditionalFormatting sqref="Y21">
    <cfRule type="beginsWith" dxfId="564" priority="308" operator="beginsWith" text="No pasa">
      <formula>LEFT(Y21,LEN("No pasa"))="No pasa"</formula>
    </cfRule>
    <cfRule type="endsWith" dxfId="563" priority="309" operator="endsWith" text="Pasa">
      <formula>RIGHT(Y21,LEN("Pasa"))="Pasa"</formula>
    </cfRule>
  </conditionalFormatting>
  <conditionalFormatting sqref="Y23">
    <cfRule type="beginsWith" dxfId="562" priority="302" operator="beginsWith" text="No pasa">
      <formula>LEFT(Y23,LEN("No pasa"))="No pasa"</formula>
    </cfRule>
    <cfRule type="endsWith" dxfId="561" priority="303" operator="endsWith" text="Pasa">
      <formula>RIGHT(Y23,LEN("Pasa"))="Pasa"</formula>
    </cfRule>
  </conditionalFormatting>
  <conditionalFormatting sqref="Y24">
    <cfRule type="beginsWith" dxfId="560" priority="299" operator="beginsWith" text="No pasa">
      <formula>LEFT(Y24,LEN("No pasa"))="No pasa"</formula>
    </cfRule>
    <cfRule type="endsWith" dxfId="559" priority="300" operator="endsWith" text="Pasa">
      <formula>RIGHT(Y24,LEN("Pasa"))="Pasa"</formula>
    </cfRule>
  </conditionalFormatting>
  <conditionalFormatting sqref="Y25">
    <cfRule type="beginsWith" dxfId="558" priority="296" operator="beginsWith" text="No pasa">
      <formula>LEFT(Y25,LEN("No pasa"))="No pasa"</formula>
    </cfRule>
    <cfRule type="endsWith" dxfId="557" priority="297" operator="endsWith" text="Pasa">
      <formula>RIGHT(Y25,LEN("Pasa"))="Pasa"</formula>
    </cfRule>
  </conditionalFormatting>
  <conditionalFormatting sqref="Y26">
    <cfRule type="beginsWith" dxfId="556" priority="293" operator="beginsWith" text="No pasa">
      <formula>LEFT(Y26,LEN("No pasa"))="No pasa"</formula>
    </cfRule>
    <cfRule type="endsWith" dxfId="555" priority="294" operator="endsWith" text="Pasa">
      <formula>RIGHT(Y26,LEN("Pasa"))="Pasa"</formula>
    </cfRule>
  </conditionalFormatting>
  <conditionalFormatting sqref="Y28">
    <cfRule type="beginsWith" dxfId="554" priority="287" operator="beginsWith" text="No pasa">
      <formula>LEFT(Y28,LEN("No pasa"))="No pasa"</formula>
    </cfRule>
    <cfRule type="endsWith" dxfId="553" priority="288" operator="endsWith" text="Pasa">
      <formula>RIGHT(Y28,LEN("Pasa"))="Pasa"</formula>
    </cfRule>
  </conditionalFormatting>
  <conditionalFormatting sqref="Y29">
    <cfRule type="beginsWith" dxfId="552" priority="284" operator="beginsWith" text="No pasa">
      <formula>LEFT(Y29,LEN("No pasa"))="No pasa"</formula>
    </cfRule>
    <cfRule type="endsWith" dxfId="551" priority="285" operator="endsWith" text="Pasa">
      <formula>RIGHT(Y29,LEN("Pasa"))="Pasa"</formula>
    </cfRule>
  </conditionalFormatting>
  <conditionalFormatting sqref="X101">
    <cfRule type="expression" dxfId="550" priority="280">
      <formula>W101&lt;&gt;$P$8</formula>
    </cfRule>
  </conditionalFormatting>
  <conditionalFormatting sqref="Y101">
    <cfRule type="beginsWith" dxfId="549" priority="281" operator="beginsWith" text="No pasa">
      <formula>LEFT(Y101,LEN("No pasa"))="No pasa"</formula>
    </cfRule>
    <cfRule type="endsWith" dxfId="548" priority="282" operator="endsWith" text="Pasa">
      <formula>RIGHT(Y101,LEN("Pasa"))="Pasa"</formula>
    </cfRule>
  </conditionalFormatting>
  <conditionalFormatting sqref="Y30">
    <cfRule type="beginsWith" dxfId="547" priority="278" operator="beginsWith" text="No pasa">
      <formula>LEFT(Y30,LEN("No pasa"))="No pasa"</formula>
    </cfRule>
    <cfRule type="endsWith" dxfId="546" priority="279" operator="endsWith" text="Pasa">
      <formula>RIGHT(Y30,LEN("Pasa"))="Pasa"</formula>
    </cfRule>
  </conditionalFormatting>
  <conditionalFormatting sqref="Y31">
    <cfRule type="beginsWith" dxfId="545" priority="275" operator="beginsWith" text="No pasa">
      <formula>LEFT(Y31,LEN("No pasa"))="No pasa"</formula>
    </cfRule>
    <cfRule type="endsWith" dxfId="544" priority="276" operator="endsWith" text="Pasa">
      <formula>RIGHT(Y31,LEN("Pasa"))="Pasa"</formula>
    </cfRule>
  </conditionalFormatting>
  <conditionalFormatting sqref="Y32">
    <cfRule type="beginsWith" dxfId="543" priority="272" operator="beginsWith" text="No pasa">
      <formula>LEFT(Y32,LEN("No pasa"))="No pasa"</formula>
    </cfRule>
    <cfRule type="endsWith" dxfId="542" priority="273" operator="endsWith" text="Pasa">
      <formula>RIGHT(Y32,LEN("Pasa"))="Pasa"</formula>
    </cfRule>
  </conditionalFormatting>
  <conditionalFormatting sqref="Y33">
    <cfRule type="beginsWith" dxfId="541" priority="269" operator="beginsWith" text="No pasa">
      <formula>LEFT(Y33,LEN("No pasa"))="No pasa"</formula>
    </cfRule>
    <cfRule type="endsWith" dxfId="540" priority="270" operator="endsWith" text="Pasa">
      <formula>RIGHT(Y33,LEN("Pasa"))="Pasa"</formula>
    </cfRule>
  </conditionalFormatting>
  <conditionalFormatting sqref="Y34">
    <cfRule type="beginsWith" dxfId="539" priority="266" operator="beginsWith" text="No pasa">
      <formula>LEFT(Y34,LEN("No pasa"))="No pasa"</formula>
    </cfRule>
    <cfRule type="endsWith" dxfId="538" priority="267" operator="endsWith" text="Pasa">
      <formula>RIGHT(Y34,LEN("Pasa"))="Pasa"</formula>
    </cfRule>
  </conditionalFormatting>
  <conditionalFormatting sqref="Y35">
    <cfRule type="beginsWith" dxfId="537" priority="263" operator="beginsWith" text="No pasa">
      <formula>LEFT(Y35,LEN("No pasa"))="No pasa"</formula>
    </cfRule>
    <cfRule type="endsWith" dxfId="536" priority="264" operator="endsWith" text="Pasa">
      <formula>RIGHT(Y35,LEN("Pasa"))="Pasa"</formula>
    </cfRule>
  </conditionalFormatting>
  <conditionalFormatting sqref="Y36">
    <cfRule type="beginsWith" dxfId="535" priority="260" operator="beginsWith" text="No pasa">
      <formula>LEFT(Y36,LEN("No pasa"))="No pasa"</formula>
    </cfRule>
    <cfRule type="endsWith" dxfId="534" priority="261" operator="endsWith" text="Pasa">
      <formula>RIGHT(Y36,LEN("Pasa"))="Pasa"</formula>
    </cfRule>
  </conditionalFormatting>
  <conditionalFormatting sqref="Y37">
    <cfRule type="beginsWith" dxfId="533" priority="257" operator="beginsWith" text="No pasa">
      <formula>LEFT(Y37,LEN("No pasa"))="No pasa"</formula>
    </cfRule>
    <cfRule type="endsWith" dxfId="532" priority="258" operator="endsWith" text="Pasa">
      <formula>RIGHT(Y37,LEN("Pasa"))="Pasa"</formula>
    </cfRule>
  </conditionalFormatting>
  <conditionalFormatting sqref="Y38">
    <cfRule type="beginsWith" dxfId="531" priority="254" operator="beginsWith" text="No pasa">
      <formula>LEFT(Y38,LEN("No pasa"))="No pasa"</formula>
    </cfRule>
    <cfRule type="endsWith" dxfId="530" priority="255" operator="endsWith" text="Pasa">
      <formula>RIGHT(Y38,LEN("Pasa"))="Pasa"</formula>
    </cfRule>
  </conditionalFormatting>
  <conditionalFormatting sqref="Y39">
    <cfRule type="beginsWith" dxfId="529" priority="251" operator="beginsWith" text="No pasa">
      <formula>LEFT(Y39,LEN("No pasa"))="No pasa"</formula>
    </cfRule>
    <cfRule type="endsWith" dxfId="528" priority="252" operator="endsWith" text="Pasa">
      <formula>RIGHT(Y39,LEN("Pasa"))="Pasa"</formula>
    </cfRule>
  </conditionalFormatting>
  <conditionalFormatting sqref="Y40">
    <cfRule type="beginsWith" dxfId="527" priority="248" operator="beginsWith" text="No pasa">
      <formula>LEFT(Y40,LEN("No pasa"))="No pasa"</formula>
    </cfRule>
    <cfRule type="endsWith" dxfId="526" priority="249" operator="endsWith" text="Pasa">
      <formula>RIGHT(Y40,LEN("Pasa"))="Pasa"</formula>
    </cfRule>
  </conditionalFormatting>
  <conditionalFormatting sqref="Y41">
    <cfRule type="beginsWith" dxfId="525" priority="245" operator="beginsWith" text="No pasa">
      <formula>LEFT(Y41,LEN("No pasa"))="No pasa"</formula>
    </cfRule>
    <cfRule type="endsWith" dxfId="524" priority="246" operator="endsWith" text="Pasa">
      <formula>RIGHT(Y41,LEN("Pasa"))="Pasa"</formula>
    </cfRule>
  </conditionalFormatting>
  <conditionalFormatting sqref="Y42">
    <cfRule type="beginsWith" dxfId="523" priority="242" operator="beginsWith" text="No pasa">
      <formula>LEFT(Y42,LEN("No pasa"))="No pasa"</formula>
    </cfRule>
    <cfRule type="endsWith" dxfId="522" priority="243" operator="endsWith" text="Pasa">
      <formula>RIGHT(Y42,LEN("Pasa"))="Pasa"</formula>
    </cfRule>
  </conditionalFormatting>
  <conditionalFormatting sqref="Y43">
    <cfRule type="beginsWith" dxfId="521" priority="239" operator="beginsWith" text="No pasa">
      <formula>LEFT(Y43,LEN("No pasa"))="No pasa"</formula>
    </cfRule>
    <cfRule type="endsWith" dxfId="520" priority="240" operator="endsWith" text="Pasa">
      <formula>RIGHT(Y43,LEN("Pasa"))="Pasa"</formula>
    </cfRule>
  </conditionalFormatting>
  <conditionalFormatting sqref="Y44">
    <cfRule type="beginsWith" dxfId="519" priority="236" operator="beginsWith" text="No pasa">
      <formula>LEFT(Y44,LEN("No pasa"))="No pasa"</formula>
    </cfRule>
    <cfRule type="endsWith" dxfId="518" priority="237" operator="endsWith" text="Pasa">
      <formula>RIGHT(Y44,LEN("Pasa"))="Pasa"</formula>
    </cfRule>
  </conditionalFormatting>
  <conditionalFormatting sqref="Y45">
    <cfRule type="beginsWith" dxfId="517" priority="233" operator="beginsWith" text="No pasa">
      <formula>LEFT(Y45,LEN("No pasa"))="No pasa"</formula>
    </cfRule>
    <cfRule type="endsWith" dxfId="516" priority="234" operator="endsWith" text="Pasa">
      <formula>RIGHT(Y45,LEN("Pasa"))="Pasa"</formula>
    </cfRule>
  </conditionalFormatting>
  <conditionalFormatting sqref="Y46">
    <cfRule type="beginsWith" dxfId="515" priority="230" operator="beginsWith" text="No pasa">
      <formula>LEFT(Y46,LEN("No pasa"))="No pasa"</formula>
    </cfRule>
    <cfRule type="endsWith" dxfId="514" priority="231" operator="endsWith" text="Pasa">
      <formula>RIGHT(Y46,LEN("Pasa"))="Pasa"</formula>
    </cfRule>
  </conditionalFormatting>
  <conditionalFormatting sqref="Y47">
    <cfRule type="beginsWith" dxfId="513" priority="227" operator="beginsWith" text="No pasa">
      <formula>LEFT(Y47,LEN("No pasa"))="No pasa"</formula>
    </cfRule>
    <cfRule type="endsWith" dxfId="512" priority="228" operator="endsWith" text="Pasa">
      <formula>RIGHT(Y47,LEN("Pasa"))="Pasa"</formula>
    </cfRule>
  </conditionalFormatting>
  <conditionalFormatting sqref="Y48">
    <cfRule type="beginsWith" dxfId="511" priority="224" operator="beginsWith" text="No pasa">
      <formula>LEFT(Y48,LEN("No pasa"))="No pasa"</formula>
    </cfRule>
    <cfRule type="endsWith" dxfId="510" priority="225" operator="endsWith" text="Pasa">
      <formula>RIGHT(Y48,LEN("Pasa"))="Pasa"</formula>
    </cfRule>
  </conditionalFormatting>
  <conditionalFormatting sqref="Y49">
    <cfRule type="beginsWith" dxfId="509" priority="221" operator="beginsWith" text="No pasa">
      <formula>LEFT(Y49,LEN("No pasa"))="No pasa"</formula>
    </cfRule>
    <cfRule type="endsWith" dxfId="508" priority="222" operator="endsWith" text="Pasa">
      <formula>RIGHT(Y49,LEN("Pasa"))="Pasa"</formula>
    </cfRule>
  </conditionalFormatting>
  <conditionalFormatting sqref="Y50">
    <cfRule type="beginsWith" dxfId="507" priority="218" operator="beginsWith" text="No pasa">
      <formula>LEFT(Y50,LEN("No pasa"))="No pasa"</formula>
    </cfRule>
    <cfRule type="endsWith" dxfId="506" priority="219" operator="endsWith" text="Pasa">
      <formula>RIGHT(Y50,LEN("Pasa"))="Pasa"</formula>
    </cfRule>
  </conditionalFormatting>
  <conditionalFormatting sqref="Y51">
    <cfRule type="beginsWith" dxfId="505" priority="215" operator="beginsWith" text="No pasa">
      <formula>LEFT(Y51,LEN("No pasa"))="No pasa"</formula>
    </cfRule>
    <cfRule type="endsWith" dxfId="504" priority="216" operator="endsWith" text="Pasa">
      <formula>RIGHT(Y51,LEN("Pasa"))="Pasa"</formula>
    </cfRule>
  </conditionalFormatting>
  <conditionalFormatting sqref="Y52">
    <cfRule type="beginsWith" dxfId="503" priority="212" operator="beginsWith" text="No pasa">
      <formula>LEFT(Y52,LEN("No pasa"))="No pasa"</formula>
    </cfRule>
    <cfRule type="endsWith" dxfId="502" priority="213" operator="endsWith" text="Pasa">
      <formula>RIGHT(Y52,LEN("Pasa"))="Pasa"</formula>
    </cfRule>
  </conditionalFormatting>
  <conditionalFormatting sqref="Y53">
    <cfRule type="beginsWith" dxfId="501" priority="209" operator="beginsWith" text="No pasa">
      <formula>LEFT(Y53,LEN("No pasa"))="No pasa"</formula>
    </cfRule>
    <cfRule type="endsWith" dxfId="500" priority="210" operator="endsWith" text="Pasa">
      <formula>RIGHT(Y53,LEN("Pasa"))="Pasa"</formula>
    </cfRule>
  </conditionalFormatting>
  <conditionalFormatting sqref="Y54">
    <cfRule type="beginsWith" dxfId="499" priority="206" operator="beginsWith" text="No pasa">
      <formula>LEFT(Y54,LEN("No pasa"))="No pasa"</formula>
    </cfRule>
    <cfRule type="endsWith" dxfId="498" priority="207" operator="endsWith" text="Pasa">
      <formula>RIGHT(Y54,LEN("Pasa"))="Pasa"</formula>
    </cfRule>
  </conditionalFormatting>
  <conditionalFormatting sqref="Y55">
    <cfRule type="beginsWith" dxfId="497" priority="203" operator="beginsWith" text="No pasa">
      <formula>LEFT(Y55,LEN("No pasa"))="No pasa"</formula>
    </cfRule>
    <cfRule type="endsWith" dxfId="496" priority="204" operator="endsWith" text="Pasa">
      <formula>RIGHT(Y55,LEN("Pasa"))="Pasa"</formula>
    </cfRule>
  </conditionalFormatting>
  <conditionalFormatting sqref="Y56">
    <cfRule type="beginsWith" dxfId="495" priority="200" operator="beginsWith" text="No pasa">
      <formula>LEFT(Y56,LEN("No pasa"))="No pasa"</formula>
    </cfRule>
    <cfRule type="endsWith" dxfId="494" priority="201" operator="endsWith" text="Pasa">
      <formula>RIGHT(Y56,LEN("Pasa"))="Pasa"</formula>
    </cfRule>
  </conditionalFormatting>
  <conditionalFormatting sqref="Y57">
    <cfRule type="beginsWith" dxfId="493" priority="197" operator="beginsWith" text="No pasa">
      <formula>LEFT(Y57,LEN("No pasa"))="No pasa"</formula>
    </cfRule>
    <cfRule type="endsWith" dxfId="492" priority="198" operator="endsWith" text="Pasa">
      <formula>RIGHT(Y57,LEN("Pasa"))="Pasa"</formula>
    </cfRule>
  </conditionalFormatting>
  <conditionalFormatting sqref="Y58">
    <cfRule type="beginsWith" dxfId="491" priority="194" operator="beginsWith" text="No pasa">
      <formula>LEFT(Y58,LEN("No pasa"))="No pasa"</formula>
    </cfRule>
    <cfRule type="endsWith" dxfId="490" priority="195" operator="endsWith" text="Pasa">
      <formula>RIGHT(Y58,LEN("Pasa"))="Pasa"</formula>
    </cfRule>
  </conditionalFormatting>
  <conditionalFormatting sqref="Y59">
    <cfRule type="beginsWith" dxfId="489" priority="191" operator="beginsWith" text="No pasa">
      <formula>LEFT(Y59,LEN("No pasa"))="No pasa"</formula>
    </cfRule>
    <cfRule type="endsWith" dxfId="488" priority="192" operator="endsWith" text="Pasa">
      <formula>RIGHT(Y59,LEN("Pasa"))="Pasa"</formula>
    </cfRule>
  </conditionalFormatting>
  <conditionalFormatting sqref="Y60">
    <cfRule type="beginsWith" dxfId="487" priority="188" operator="beginsWith" text="No pasa">
      <formula>LEFT(Y60,LEN("No pasa"))="No pasa"</formula>
    </cfRule>
    <cfRule type="endsWith" dxfId="486" priority="189" operator="endsWith" text="Pasa">
      <formula>RIGHT(Y60,LEN("Pasa"))="Pasa"</formula>
    </cfRule>
  </conditionalFormatting>
  <conditionalFormatting sqref="Y61">
    <cfRule type="beginsWith" dxfId="485" priority="185" operator="beginsWith" text="No pasa">
      <formula>LEFT(Y61,LEN("No pasa"))="No pasa"</formula>
    </cfRule>
    <cfRule type="endsWith" dxfId="484" priority="186" operator="endsWith" text="Pasa">
      <formula>RIGHT(Y61,LEN("Pasa"))="Pasa"</formula>
    </cfRule>
  </conditionalFormatting>
  <conditionalFormatting sqref="X84">
    <cfRule type="expression" dxfId="483" priority="115">
      <formula>W84&lt;&gt;$P$8</formula>
    </cfRule>
  </conditionalFormatting>
  <conditionalFormatting sqref="Y62">
    <cfRule type="beginsWith" dxfId="482" priority="182" operator="beginsWith" text="No pasa">
      <formula>LEFT(Y62,LEN("No pasa"))="No pasa"</formula>
    </cfRule>
    <cfRule type="endsWith" dxfId="481" priority="183" operator="endsWith" text="Pasa">
      <formula>RIGHT(Y62,LEN("Pasa"))="Pasa"</formula>
    </cfRule>
  </conditionalFormatting>
  <conditionalFormatting sqref="X85">
    <cfRule type="expression" dxfId="480" priority="112">
      <formula>W85&lt;&gt;$P$8</formula>
    </cfRule>
  </conditionalFormatting>
  <conditionalFormatting sqref="Y63">
    <cfRule type="beginsWith" dxfId="479" priority="179" operator="beginsWith" text="No pasa">
      <formula>LEFT(Y63,LEN("No pasa"))="No pasa"</formula>
    </cfRule>
    <cfRule type="endsWith" dxfId="478" priority="180" operator="endsWith" text="Pasa">
      <formula>RIGHT(Y63,LEN("Pasa"))="Pasa"</formula>
    </cfRule>
  </conditionalFormatting>
  <conditionalFormatting sqref="X86">
    <cfRule type="expression" dxfId="477" priority="109">
      <formula>W86&lt;&gt;$P$8</formula>
    </cfRule>
  </conditionalFormatting>
  <conditionalFormatting sqref="Y64">
    <cfRule type="beginsWith" dxfId="476" priority="176" operator="beginsWith" text="No pasa">
      <formula>LEFT(Y64,LEN("No pasa"))="No pasa"</formula>
    </cfRule>
    <cfRule type="endsWith" dxfId="475" priority="177" operator="endsWith" text="Pasa">
      <formula>RIGHT(Y64,LEN("Pasa"))="Pasa"</formula>
    </cfRule>
  </conditionalFormatting>
  <conditionalFormatting sqref="X87">
    <cfRule type="expression" dxfId="474" priority="106">
      <formula>W87&lt;&gt;$P$8</formula>
    </cfRule>
  </conditionalFormatting>
  <conditionalFormatting sqref="Y65">
    <cfRule type="beginsWith" dxfId="473" priority="173" operator="beginsWith" text="No pasa">
      <formula>LEFT(Y65,LEN("No pasa"))="No pasa"</formula>
    </cfRule>
    <cfRule type="endsWith" dxfId="472" priority="174" operator="endsWith" text="Pasa">
      <formula>RIGHT(Y65,LEN("Pasa"))="Pasa"</formula>
    </cfRule>
  </conditionalFormatting>
  <conditionalFormatting sqref="X88">
    <cfRule type="expression" dxfId="471" priority="103">
      <formula>W88&lt;&gt;$P$8</formula>
    </cfRule>
  </conditionalFormatting>
  <conditionalFormatting sqref="Y66">
    <cfRule type="beginsWith" dxfId="470" priority="170" operator="beginsWith" text="No pasa">
      <formula>LEFT(Y66,LEN("No pasa"))="No pasa"</formula>
    </cfRule>
    <cfRule type="endsWith" dxfId="469" priority="171" operator="endsWith" text="Pasa">
      <formula>RIGHT(Y66,LEN("Pasa"))="Pasa"</formula>
    </cfRule>
  </conditionalFormatting>
  <conditionalFormatting sqref="X89">
    <cfRule type="expression" dxfId="468" priority="100">
      <formula>W89&lt;&gt;$P$8</formula>
    </cfRule>
  </conditionalFormatting>
  <conditionalFormatting sqref="Y67">
    <cfRule type="beginsWith" dxfId="467" priority="167" operator="beginsWith" text="No pasa">
      <formula>LEFT(Y67,LEN("No pasa"))="No pasa"</formula>
    </cfRule>
    <cfRule type="endsWith" dxfId="466" priority="168" operator="endsWith" text="Pasa">
      <formula>RIGHT(Y67,LEN("Pasa"))="Pasa"</formula>
    </cfRule>
  </conditionalFormatting>
  <conditionalFormatting sqref="X90">
    <cfRule type="expression" dxfId="465" priority="97">
      <formula>W90&lt;&gt;$P$8</formula>
    </cfRule>
  </conditionalFormatting>
  <conditionalFormatting sqref="Y68">
    <cfRule type="beginsWith" dxfId="464" priority="164" operator="beginsWith" text="No pasa">
      <formula>LEFT(Y68,LEN("No pasa"))="No pasa"</formula>
    </cfRule>
    <cfRule type="endsWith" dxfId="463" priority="165" operator="endsWith" text="Pasa">
      <formula>RIGHT(Y68,LEN("Pasa"))="Pasa"</formula>
    </cfRule>
  </conditionalFormatting>
  <conditionalFormatting sqref="X91">
    <cfRule type="expression" dxfId="462" priority="94">
      <formula>W91&lt;&gt;$P$8</formula>
    </cfRule>
  </conditionalFormatting>
  <conditionalFormatting sqref="Y69">
    <cfRule type="beginsWith" dxfId="461" priority="161" operator="beginsWith" text="No pasa">
      <formula>LEFT(Y69,LEN("No pasa"))="No pasa"</formula>
    </cfRule>
    <cfRule type="endsWith" dxfId="460" priority="162" operator="endsWith" text="Pasa">
      <formula>RIGHT(Y69,LEN("Pasa"))="Pasa"</formula>
    </cfRule>
  </conditionalFormatting>
  <conditionalFormatting sqref="X92">
    <cfRule type="expression" dxfId="459" priority="91">
      <formula>W92&lt;&gt;$P$8</formula>
    </cfRule>
  </conditionalFormatting>
  <conditionalFormatting sqref="Y70">
    <cfRule type="beginsWith" dxfId="458" priority="158" operator="beginsWith" text="No pasa">
      <formula>LEFT(Y70,LEN("No pasa"))="No pasa"</formula>
    </cfRule>
    <cfRule type="endsWith" dxfId="457" priority="159" operator="endsWith" text="Pasa">
      <formula>RIGHT(Y70,LEN("Pasa"))="Pasa"</formula>
    </cfRule>
  </conditionalFormatting>
  <conditionalFormatting sqref="X93">
    <cfRule type="expression" dxfId="456" priority="88">
      <formula>W93&lt;&gt;$P$8</formula>
    </cfRule>
  </conditionalFormatting>
  <conditionalFormatting sqref="Y71">
    <cfRule type="beginsWith" dxfId="455" priority="155" operator="beginsWith" text="No pasa">
      <formula>LEFT(Y71,LEN("No pasa"))="No pasa"</formula>
    </cfRule>
    <cfRule type="endsWith" dxfId="454" priority="156" operator="endsWith" text="Pasa">
      <formula>RIGHT(Y71,LEN("Pasa"))="Pasa"</formula>
    </cfRule>
  </conditionalFormatting>
  <conditionalFormatting sqref="X94">
    <cfRule type="expression" dxfId="453" priority="85">
      <formula>W94&lt;&gt;$P$8</formula>
    </cfRule>
  </conditionalFormatting>
  <conditionalFormatting sqref="Y72">
    <cfRule type="beginsWith" dxfId="452" priority="152" operator="beginsWith" text="No pasa">
      <formula>LEFT(Y72,LEN("No pasa"))="No pasa"</formula>
    </cfRule>
    <cfRule type="endsWith" dxfId="451" priority="153" operator="endsWith" text="Pasa">
      <formula>RIGHT(Y72,LEN("Pasa"))="Pasa"</formula>
    </cfRule>
  </conditionalFormatting>
  <conditionalFormatting sqref="Y73">
    <cfRule type="beginsWith" dxfId="450" priority="149" operator="beginsWith" text="No pasa">
      <formula>LEFT(Y73,LEN("No pasa"))="No pasa"</formula>
    </cfRule>
    <cfRule type="endsWith" dxfId="449" priority="150" operator="endsWith" text="Pasa">
      <formula>RIGHT(Y73,LEN("Pasa"))="Pasa"</formula>
    </cfRule>
  </conditionalFormatting>
  <conditionalFormatting sqref="X96">
    <cfRule type="expression" dxfId="448" priority="79">
      <formula>W96&lt;&gt;$P$8</formula>
    </cfRule>
  </conditionalFormatting>
  <conditionalFormatting sqref="Y74">
    <cfRule type="beginsWith" dxfId="447" priority="146" operator="beginsWith" text="No pasa">
      <formula>LEFT(Y74,LEN("No pasa"))="No pasa"</formula>
    </cfRule>
    <cfRule type="endsWith" dxfId="446" priority="147" operator="endsWith" text="Pasa">
      <formula>RIGHT(Y74,LEN("Pasa"))="Pasa"</formula>
    </cfRule>
  </conditionalFormatting>
  <conditionalFormatting sqref="X97">
    <cfRule type="expression" dxfId="445" priority="76">
      <formula>W97&lt;&gt;$P$8</formula>
    </cfRule>
  </conditionalFormatting>
  <conditionalFormatting sqref="Y75">
    <cfRule type="beginsWith" dxfId="444" priority="143" operator="beginsWith" text="No pasa">
      <formula>LEFT(Y75,LEN("No pasa"))="No pasa"</formula>
    </cfRule>
    <cfRule type="endsWith" dxfId="443" priority="144" operator="endsWith" text="Pasa">
      <formula>RIGHT(Y75,LEN("Pasa"))="Pasa"</formula>
    </cfRule>
  </conditionalFormatting>
  <conditionalFormatting sqref="X98">
    <cfRule type="expression" dxfId="442" priority="73">
      <formula>W98&lt;&gt;$P$8</formula>
    </cfRule>
  </conditionalFormatting>
  <conditionalFormatting sqref="Y76">
    <cfRule type="beginsWith" dxfId="441" priority="140" operator="beginsWith" text="No pasa">
      <formula>LEFT(Y76,LEN("No pasa"))="No pasa"</formula>
    </cfRule>
    <cfRule type="endsWith" dxfId="440" priority="141" operator="endsWith" text="Pasa">
      <formula>RIGHT(Y76,LEN("Pasa"))="Pasa"</formula>
    </cfRule>
  </conditionalFormatting>
  <conditionalFormatting sqref="X99">
    <cfRule type="expression" dxfId="439" priority="70">
      <formula>W99&lt;&gt;$P$8</formula>
    </cfRule>
  </conditionalFormatting>
  <conditionalFormatting sqref="Y77">
    <cfRule type="beginsWith" dxfId="438" priority="137" operator="beginsWith" text="No pasa">
      <formula>LEFT(Y77,LEN("No pasa"))="No pasa"</formula>
    </cfRule>
    <cfRule type="endsWith" dxfId="437" priority="138" operator="endsWith" text="Pasa">
      <formula>RIGHT(Y77,LEN("Pasa"))="Pasa"</formula>
    </cfRule>
  </conditionalFormatting>
  <conditionalFormatting sqref="X100">
    <cfRule type="expression" dxfId="436" priority="67">
      <formula>W100&lt;&gt;$P$8</formula>
    </cfRule>
  </conditionalFormatting>
  <conditionalFormatting sqref="Y78">
    <cfRule type="beginsWith" dxfId="435" priority="134" operator="beginsWith" text="No pasa">
      <formula>LEFT(Y78,LEN("No pasa"))="No pasa"</formula>
    </cfRule>
    <cfRule type="endsWith" dxfId="434" priority="135" operator="endsWith" text="Pasa">
      <formula>RIGHT(Y78,LEN("Pasa"))="Pasa"</formula>
    </cfRule>
  </conditionalFormatting>
  <conditionalFormatting sqref="X21">
    <cfRule type="expression" dxfId="433" priority="64">
      <formula>W21&lt;&gt;$P$8</formula>
    </cfRule>
  </conditionalFormatting>
  <conditionalFormatting sqref="Y79">
    <cfRule type="beginsWith" dxfId="432" priority="131" operator="beginsWith" text="No pasa">
      <formula>LEFT(Y79,LEN("No pasa"))="No pasa"</formula>
    </cfRule>
    <cfRule type="endsWith" dxfId="431" priority="132" operator="endsWith" text="Pasa">
      <formula>RIGHT(Y79,LEN("Pasa"))="Pasa"</formula>
    </cfRule>
  </conditionalFormatting>
  <conditionalFormatting sqref="X24">
    <cfRule type="expression" dxfId="430" priority="61">
      <formula>W24&lt;&gt;$P$8</formula>
    </cfRule>
  </conditionalFormatting>
  <conditionalFormatting sqref="Y80">
    <cfRule type="beginsWith" dxfId="429" priority="128" operator="beginsWith" text="No pasa">
      <formula>LEFT(Y80,LEN("No pasa"))="No pasa"</formula>
    </cfRule>
    <cfRule type="endsWith" dxfId="428" priority="129" operator="endsWith" text="Pasa">
      <formula>RIGHT(Y80,LEN("Pasa"))="Pasa"</formula>
    </cfRule>
  </conditionalFormatting>
  <conditionalFormatting sqref="X27">
    <cfRule type="expression" dxfId="427" priority="58">
      <formula>W27&lt;&gt;$P$8</formula>
    </cfRule>
  </conditionalFormatting>
  <conditionalFormatting sqref="Y81">
    <cfRule type="beginsWith" dxfId="426" priority="125" operator="beginsWith" text="No pasa">
      <formula>LEFT(Y81,LEN("No pasa"))="No pasa"</formula>
    </cfRule>
    <cfRule type="endsWith" dxfId="425" priority="126" operator="endsWith" text="Pasa">
      <formula>RIGHT(Y81,LEN("Pasa"))="Pasa"</formula>
    </cfRule>
  </conditionalFormatting>
  <conditionalFormatting sqref="X20">
    <cfRule type="expression" dxfId="424" priority="55">
      <formula>W20&lt;&gt;$P$8</formula>
    </cfRule>
  </conditionalFormatting>
  <conditionalFormatting sqref="Y82">
    <cfRule type="beginsWith" dxfId="423" priority="122" operator="beginsWith" text="No pasa">
      <formula>LEFT(Y82,LEN("No pasa"))="No pasa"</formula>
    </cfRule>
    <cfRule type="endsWith" dxfId="422" priority="123" operator="endsWith" text="Pasa">
      <formula>RIGHT(Y82,LEN("Pasa"))="Pasa"</formula>
    </cfRule>
  </conditionalFormatting>
  <conditionalFormatting sqref="X33">
    <cfRule type="expression" dxfId="421" priority="52">
      <formula>W33&lt;&gt;$P$8</formula>
    </cfRule>
  </conditionalFormatting>
  <conditionalFormatting sqref="Y83">
    <cfRule type="beginsWith" dxfId="420" priority="119" operator="beginsWith" text="No pasa">
      <formula>LEFT(Y83,LEN("No pasa"))="No pasa"</formula>
    </cfRule>
    <cfRule type="endsWith" dxfId="419" priority="120" operator="endsWith" text="Pasa">
      <formula>RIGHT(Y83,LEN("Pasa"))="Pasa"</formula>
    </cfRule>
  </conditionalFormatting>
  <conditionalFormatting sqref="Y84">
    <cfRule type="beginsWith" dxfId="418" priority="116" operator="beginsWith" text="No pasa">
      <formula>LEFT(Y84,LEN("No pasa"))="No pasa"</formula>
    </cfRule>
    <cfRule type="endsWith" dxfId="417" priority="117" operator="endsWith" text="Pasa">
      <formula>RIGHT(Y84,LEN("Pasa"))="Pasa"</formula>
    </cfRule>
  </conditionalFormatting>
  <conditionalFormatting sqref="Y85">
    <cfRule type="beginsWith" dxfId="416" priority="113" operator="beginsWith" text="No pasa">
      <formula>LEFT(Y85,LEN("No pasa"))="No pasa"</formula>
    </cfRule>
    <cfRule type="endsWith" dxfId="415" priority="114" operator="endsWith" text="Pasa">
      <formula>RIGHT(Y85,LEN("Pasa"))="Pasa"</formula>
    </cfRule>
  </conditionalFormatting>
  <conditionalFormatting sqref="Y86">
    <cfRule type="beginsWith" dxfId="414" priority="110" operator="beginsWith" text="No pasa">
      <formula>LEFT(Y86,LEN("No pasa"))="No pasa"</formula>
    </cfRule>
    <cfRule type="endsWith" dxfId="413" priority="111" operator="endsWith" text="Pasa">
      <formula>RIGHT(Y86,LEN("Pasa"))="Pasa"</formula>
    </cfRule>
  </conditionalFormatting>
  <conditionalFormatting sqref="Y87">
    <cfRule type="beginsWith" dxfId="412" priority="107" operator="beginsWith" text="No pasa">
      <formula>LEFT(Y87,LEN("No pasa"))="No pasa"</formula>
    </cfRule>
    <cfRule type="endsWith" dxfId="411" priority="108" operator="endsWith" text="Pasa">
      <formula>RIGHT(Y87,LEN("Pasa"))="Pasa"</formula>
    </cfRule>
  </conditionalFormatting>
  <conditionalFormatting sqref="Y88">
    <cfRule type="beginsWith" dxfId="410" priority="104" operator="beginsWith" text="No pasa">
      <formula>LEFT(Y88,LEN("No pasa"))="No pasa"</formula>
    </cfRule>
    <cfRule type="endsWith" dxfId="409" priority="105" operator="endsWith" text="Pasa">
      <formula>RIGHT(Y88,LEN("Pasa"))="Pasa"</formula>
    </cfRule>
  </conditionalFormatting>
  <conditionalFormatting sqref="Y89">
    <cfRule type="beginsWith" dxfId="408" priority="101" operator="beginsWith" text="No pasa">
      <formula>LEFT(Y89,LEN("No pasa"))="No pasa"</formula>
    </cfRule>
    <cfRule type="endsWith" dxfId="407" priority="102" operator="endsWith" text="Pasa">
      <formula>RIGHT(Y89,LEN("Pasa"))="Pasa"</formula>
    </cfRule>
  </conditionalFormatting>
  <conditionalFormatting sqref="Y90">
    <cfRule type="beginsWith" dxfId="406" priority="98" operator="beginsWith" text="No pasa">
      <formula>LEFT(Y90,LEN("No pasa"))="No pasa"</formula>
    </cfRule>
    <cfRule type="endsWith" dxfId="405" priority="99" operator="endsWith" text="Pasa">
      <formula>RIGHT(Y90,LEN("Pasa"))="Pasa"</formula>
    </cfRule>
  </conditionalFormatting>
  <conditionalFormatting sqref="Y91">
    <cfRule type="beginsWith" dxfId="404" priority="95" operator="beginsWith" text="No pasa">
      <formula>LEFT(Y91,LEN("No pasa"))="No pasa"</formula>
    </cfRule>
    <cfRule type="endsWith" dxfId="403" priority="96" operator="endsWith" text="Pasa">
      <formula>RIGHT(Y91,LEN("Pasa"))="Pasa"</formula>
    </cfRule>
  </conditionalFormatting>
  <conditionalFormatting sqref="Y92">
    <cfRule type="beginsWith" dxfId="402" priority="92" operator="beginsWith" text="No pasa">
      <formula>LEFT(Y92,LEN("No pasa"))="No pasa"</formula>
    </cfRule>
    <cfRule type="endsWith" dxfId="401" priority="93" operator="endsWith" text="Pasa">
      <formula>RIGHT(Y92,LEN("Pasa"))="Pasa"</formula>
    </cfRule>
  </conditionalFormatting>
  <conditionalFormatting sqref="Y93">
    <cfRule type="beginsWith" dxfId="400" priority="89" operator="beginsWith" text="No pasa">
      <formula>LEFT(Y93,LEN("No pasa"))="No pasa"</formula>
    </cfRule>
    <cfRule type="endsWith" dxfId="399" priority="90" operator="endsWith" text="Pasa">
      <formula>RIGHT(Y93,LEN("Pasa"))="Pasa"</formula>
    </cfRule>
  </conditionalFormatting>
  <conditionalFormatting sqref="Y94">
    <cfRule type="beginsWith" dxfId="398" priority="86" operator="beginsWith" text="No pasa">
      <formula>LEFT(Y94,LEN("No pasa"))="No pasa"</formula>
    </cfRule>
    <cfRule type="endsWith" dxfId="397" priority="87" operator="endsWith" text="Pasa">
      <formula>RIGHT(Y94,LEN("Pasa"))="Pasa"</formula>
    </cfRule>
  </conditionalFormatting>
  <conditionalFormatting sqref="Y96">
    <cfRule type="beginsWith" dxfId="396" priority="80" operator="beginsWith" text="No pasa">
      <formula>LEFT(Y96,LEN("No pasa"))="No pasa"</formula>
    </cfRule>
    <cfRule type="endsWith" dxfId="395" priority="81" operator="endsWith" text="Pasa">
      <formula>RIGHT(Y96,LEN("Pasa"))="Pasa"</formula>
    </cfRule>
  </conditionalFormatting>
  <conditionalFormatting sqref="Y97">
    <cfRule type="beginsWith" dxfId="394" priority="77" operator="beginsWith" text="No pasa">
      <formula>LEFT(Y97,LEN("No pasa"))="No pasa"</formula>
    </cfRule>
    <cfRule type="endsWith" dxfId="393" priority="78" operator="endsWith" text="Pasa">
      <formula>RIGHT(Y97,LEN("Pasa"))="Pasa"</formula>
    </cfRule>
  </conditionalFormatting>
  <conditionalFormatting sqref="Y98">
    <cfRule type="beginsWith" dxfId="392" priority="74" operator="beginsWith" text="No pasa">
      <formula>LEFT(Y98,LEN("No pasa"))="No pasa"</formula>
    </cfRule>
    <cfRule type="endsWith" dxfId="391" priority="75" operator="endsWith" text="Pasa">
      <formula>RIGHT(Y98,LEN("Pasa"))="Pasa"</formula>
    </cfRule>
  </conditionalFormatting>
  <conditionalFormatting sqref="Y99">
    <cfRule type="beginsWith" dxfId="390" priority="71" operator="beginsWith" text="No pasa">
      <formula>LEFT(Y99,LEN("No pasa"))="No pasa"</formula>
    </cfRule>
    <cfRule type="endsWith" dxfId="389" priority="72" operator="endsWith" text="Pasa">
      <formula>RIGHT(Y99,LEN("Pasa"))="Pasa"</formula>
    </cfRule>
  </conditionalFormatting>
  <conditionalFormatting sqref="Y100">
    <cfRule type="beginsWith" dxfId="388" priority="68" operator="beginsWith" text="No pasa">
      <formula>LEFT(Y100,LEN("No pasa"))="No pasa"</formula>
    </cfRule>
    <cfRule type="endsWith" dxfId="387" priority="69" operator="endsWith" text="Pasa">
      <formula>RIGHT(Y100,LEN("Pasa"))="Pasa"</formula>
    </cfRule>
  </conditionalFormatting>
  <conditionalFormatting sqref="X18">
    <cfRule type="expression" dxfId="386" priority="66">
      <formula>W18&lt;&gt;$P$8</formula>
    </cfRule>
  </conditionalFormatting>
  <conditionalFormatting sqref="X45">
    <cfRule type="expression" dxfId="385" priority="40">
      <formula>W45&lt;&gt;$P$8</formula>
    </cfRule>
  </conditionalFormatting>
  <conditionalFormatting sqref="X19">
    <cfRule type="expression" dxfId="384" priority="65">
      <formula>W19&lt;&gt;$P$8</formula>
    </cfRule>
  </conditionalFormatting>
  <conditionalFormatting sqref="X22">
    <cfRule type="expression" dxfId="383" priority="63">
      <formula>W22&lt;&gt;$P$8</formula>
    </cfRule>
  </conditionalFormatting>
  <conditionalFormatting sqref="X23">
    <cfRule type="expression" dxfId="382" priority="62">
      <formula>W23&lt;&gt;$P$8</formula>
    </cfRule>
  </conditionalFormatting>
  <conditionalFormatting sqref="X25">
    <cfRule type="expression" dxfId="381" priority="60">
      <formula>W25&lt;&gt;$P$8</formula>
    </cfRule>
  </conditionalFormatting>
  <conditionalFormatting sqref="X26">
    <cfRule type="expression" dxfId="380" priority="59">
      <formula>W26&lt;&gt;$P$8</formula>
    </cfRule>
  </conditionalFormatting>
  <conditionalFormatting sqref="X28">
    <cfRule type="expression" dxfId="379" priority="57">
      <formula>W28&lt;&gt;$P$8</formula>
    </cfRule>
  </conditionalFormatting>
  <conditionalFormatting sqref="X29">
    <cfRule type="expression" dxfId="378" priority="56">
      <formula>W29&lt;&gt;$P$8</formula>
    </cfRule>
  </conditionalFormatting>
  <conditionalFormatting sqref="X57">
    <cfRule type="expression" dxfId="377" priority="28">
      <formula>W57&lt;&gt;$P$8</formula>
    </cfRule>
  </conditionalFormatting>
  <conditionalFormatting sqref="X32">
    <cfRule type="expression" dxfId="376" priority="43">
      <formula>W32&lt;&gt;$P$8</formula>
    </cfRule>
  </conditionalFormatting>
  <conditionalFormatting sqref="X48">
    <cfRule type="expression" dxfId="375" priority="37">
      <formula>W48&lt;&gt;$P$8</formula>
    </cfRule>
  </conditionalFormatting>
  <conditionalFormatting sqref="X51">
    <cfRule type="expression" dxfId="374" priority="34">
      <formula>W51&lt;&gt;$P$8</formula>
    </cfRule>
  </conditionalFormatting>
  <conditionalFormatting sqref="X44">
    <cfRule type="expression" dxfId="373" priority="31">
      <formula>W44&lt;&gt;$P$8</formula>
    </cfRule>
  </conditionalFormatting>
  <conditionalFormatting sqref="X54">
    <cfRule type="expression" dxfId="372" priority="30">
      <formula>W54&lt;&gt;$P$8</formula>
    </cfRule>
  </conditionalFormatting>
  <conditionalFormatting sqref="X55">
    <cfRule type="expression" dxfId="371" priority="29">
      <formula>W55&lt;&gt;$P$8</formula>
    </cfRule>
  </conditionalFormatting>
  <conditionalFormatting sqref="X58">
    <cfRule type="expression" dxfId="370" priority="27">
      <formula>W58&lt;&gt;$P$8</formula>
    </cfRule>
  </conditionalFormatting>
  <conditionalFormatting sqref="X59">
    <cfRule type="expression" dxfId="369" priority="26">
      <formula>W59&lt;&gt;$P$8</formula>
    </cfRule>
  </conditionalFormatting>
  <conditionalFormatting sqref="X60">
    <cfRule type="expression" dxfId="368" priority="25">
      <formula>W60&lt;&gt;$P$8</formula>
    </cfRule>
  </conditionalFormatting>
  <conditionalFormatting sqref="X49">
    <cfRule type="expression" dxfId="367" priority="36">
      <formula>W49&lt;&gt;$P$8</formula>
    </cfRule>
  </conditionalFormatting>
  <conditionalFormatting sqref="X50">
    <cfRule type="expression" dxfId="366" priority="35">
      <formula>W50&lt;&gt;$P$8</formula>
    </cfRule>
  </conditionalFormatting>
  <conditionalFormatting sqref="X52">
    <cfRule type="expression" dxfId="365" priority="33">
      <formula>W52&lt;&gt;$P$8</formula>
    </cfRule>
  </conditionalFormatting>
  <conditionalFormatting sqref="X53">
    <cfRule type="expression" dxfId="364" priority="32">
      <formula>W53&lt;&gt;$P$8</formula>
    </cfRule>
  </conditionalFormatting>
  <conditionalFormatting sqref="X42">
    <cfRule type="expression" dxfId="363" priority="42">
      <formula>W42&lt;&gt;$P$8</formula>
    </cfRule>
  </conditionalFormatting>
  <conditionalFormatting sqref="X43">
    <cfRule type="expression" dxfId="362" priority="41">
      <formula>W43&lt;&gt;$P$8</formula>
    </cfRule>
  </conditionalFormatting>
  <conditionalFormatting sqref="X46">
    <cfRule type="expression" dxfId="361" priority="39">
      <formula>W46&lt;&gt;$P$8</formula>
    </cfRule>
  </conditionalFormatting>
  <conditionalFormatting sqref="X47">
    <cfRule type="expression" dxfId="360" priority="38">
      <formula>W47&lt;&gt;$P$8</formula>
    </cfRule>
  </conditionalFormatting>
  <conditionalFormatting sqref="X37">
    <cfRule type="expression" dxfId="359" priority="48">
      <formula>W37&lt;&gt;$P$8</formula>
    </cfRule>
  </conditionalFormatting>
  <conditionalFormatting sqref="X38">
    <cfRule type="expression" dxfId="358" priority="47">
      <formula>W38&lt;&gt;$P$8</formula>
    </cfRule>
  </conditionalFormatting>
  <conditionalFormatting sqref="X39">
    <cfRule type="expression" dxfId="357" priority="46">
      <formula>W39&lt;&gt;$P$8</formula>
    </cfRule>
  </conditionalFormatting>
  <conditionalFormatting sqref="X40">
    <cfRule type="expression" dxfId="356" priority="45">
      <formula>W40&lt;&gt;$P$8</formula>
    </cfRule>
  </conditionalFormatting>
  <conditionalFormatting sqref="X41">
    <cfRule type="expression" dxfId="355" priority="44">
      <formula>W41&lt;&gt;$P$8</formula>
    </cfRule>
  </conditionalFormatting>
  <conditionalFormatting sqref="X30">
    <cfRule type="expression" dxfId="354" priority="54">
      <formula>W30&lt;&gt;$P$8</formula>
    </cfRule>
  </conditionalFormatting>
  <conditionalFormatting sqref="X31">
    <cfRule type="expression" dxfId="353" priority="53">
      <formula>W31&lt;&gt;$P$8</formula>
    </cfRule>
  </conditionalFormatting>
  <conditionalFormatting sqref="X34">
    <cfRule type="expression" dxfId="352" priority="51">
      <formula>W34&lt;&gt;$P$8</formula>
    </cfRule>
  </conditionalFormatting>
  <conditionalFormatting sqref="X35">
    <cfRule type="expression" dxfId="351" priority="50">
      <formula>W35&lt;&gt;$P$8</formula>
    </cfRule>
  </conditionalFormatting>
  <conditionalFormatting sqref="X36">
    <cfRule type="expression" dxfId="350" priority="49">
      <formula>W36&lt;&gt;$P$8</formula>
    </cfRule>
  </conditionalFormatting>
  <conditionalFormatting sqref="X61">
    <cfRule type="expression" dxfId="349" priority="24">
      <formula>W61&lt;&gt;$P$8</formula>
    </cfRule>
  </conditionalFormatting>
  <conditionalFormatting sqref="X62">
    <cfRule type="expression" dxfId="348" priority="23">
      <formula>W62&lt;&gt;$P$8</formula>
    </cfRule>
  </conditionalFormatting>
  <conditionalFormatting sqref="X63">
    <cfRule type="expression" dxfId="347" priority="22">
      <formula>W63&lt;&gt;$P$8</formula>
    </cfRule>
  </conditionalFormatting>
  <conditionalFormatting sqref="X64">
    <cfRule type="expression" dxfId="346" priority="21">
      <formula>W64&lt;&gt;$P$8</formula>
    </cfRule>
  </conditionalFormatting>
  <conditionalFormatting sqref="X65">
    <cfRule type="expression" dxfId="345" priority="20">
      <formula>W65&lt;&gt;$P$8</formula>
    </cfRule>
  </conditionalFormatting>
  <conditionalFormatting sqref="X56">
    <cfRule type="expression" dxfId="344" priority="19">
      <formula>W56&lt;&gt;$P$8</formula>
    </cfRule>
  </conditionalFormatting>
  <conditionalFormatting sqref="X66">
    <cfRule type="expression" dxfId="343" priority="18">
      <formula>W66&lt;&gt;$P$8</formula>
    </cfRule>
  </conditionalFormatting>
  <conditionalFormatting sqref="X67">
    <cfRule type="expression" dxfId="342" priority="17">
      <formula>W67&lt;&gt;$P$8</formula>
    </cfRule>
  </conditionalFormatting>
  <conditionalFormatting sqref="X69">
    <cfRule type="expression" dxfId="341" priority="16">
      <formula>W69&lt;&gt;$P$8</formula>
    </cfRule>
  </conditionalFormatting>
  <conditionalFormatting sqref="X70">
    <cfRule type="expression" dxfId="340" priority="15">
      <formula>W70&lt;&gt;$P$8</formula>
    </cfRule>
  </conditionalFormatting>
  <conditionalFormatting sqref="X71">
    <cfRule type="expression" dxfId="339" priority="14">
      <formula>W71&lt;&gt;$P$8</formula>
    </cfRule>
  </conditionalFormatting>
  <conditionalFormatting sqref="X72">
    <cfRule type="expression" dxfId="338" priority="13">
      <formula>W72&lt;&gt;$P$8</formula>
    </cfRule>
  </conditionalFormatting>
  <conditionalFormatting sqref="X73">
    <cfRule type="expression" dxfId="337" priority="12">
      <formula>W73&lt;&gt;$P$8</formula>
    </cfRule>
  </conditionalFormatting>
  <conditionalFormatting sqref="X74">
    <cfRule type="expression" dxfId="336" priority="11">
      <formula>W74&lt;&gt;$P$8</formula>
    </cfRule>
  </conditionalFormatting>
  <conditionalFormatting sqref="X75">
    <cfRule type="expression" dxfId="335" priority="10">
      <formula>W75&lt;&gt;$P$8</formula>
    </cfRule>
  </conditionalFormatting>
  <conditionalFormatting sqref="X76">
    <cfRule type="expression" dxfId="334" priority="9">
      <formula>W76&lt;&gt;$P$8</formula>
    </cfRule>
  </conditionalFormatting>
  <conditionalFormatting sqref="X77">
    <cfRule type="expression" dxfId="333" priority="8">
      <formula>W77&lt;&gt;$P$8</formula>
    </cfRule>
  </conditionalFormatting>
  <conditionalFormatting sqref="X68">
    <cfRule type="expression" dxfId="332" priority="7">
      <formula>W68&lt;&gt;$P$8</formula>
    </cfRule>
  </conditionalFormatting>
  <conditionalFormatting sqref="X78">
    <cfRule type="expression" dxfId="331" priority="6">
      <formula>W78&lt;&gt;$P$8</formula>
    </cfRule>
  </conditionalFormatting>
  <conditionalFormatting sqref="X79">
    <cfRule type="expression" dxfId="330" priority="5">
      <formula>W79&lt;&gt;$P$8</formula>
    </cfRule>
  </conditionalFormatting>
  <conditionalFormatting sqref="X81">
    <cfRule type="expression" dxfId="329" priority="4">
      <formula>W81&lt;&gt;$P$8</formula>
    </cfRule>
  </conditionalFormatting>
  <conditionalFormatting sqref="X82">
    <cfRule type="expression" dxfId="328" priority="3">
      <formula>W82&lt;&gt;$P$8</formula>
    </cfRule>
  </conditionalFormatting>
  <conditionalFormatting sqref="X83">
    <cfRule type="expression" dxfId="327" priority="2">
      <formula>W83&lt;&gt;$P$8</formula>
    </cfRule>
  </conditionalFormatting>
  <conditionalFormatting sqref="X80">
    <cfRule type="expression" dxfId="326" priority="1">
      <formula>W80&lt;&gt;$P$8</formula>
    </cfRule>
  </conditionalFormatting>
  <pageMargins left="0.70866141732283472" right="0.70866141732283472" top="0.74803149606299213" bottom="0.74803149606299213" header="0.31496062992125984" footer="0.31496062992125984"/>
  <pageSetup scale="45" fitToHeight="2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>
      <selection activeCell="A14" sqref="A14:U14"/>
    </sheetView>
  </sheetViews>
  <sheetFormatPr defaultColWidth="8.85546875" defaultRowHeight="15" x14ac:dyDescent="0.25"/>
  <cols>
    <col min="1" max="1" width="31.140625" style="1" customWidth="1"/>
    <col min="2" max="4" width="10.85546875" style="1" customWidth="1"/>
    <col min="5" max="5" width="8.28515625" style="1" customWidth="1"/>
    <col min="6" max="8" width="10.42578125" style="1" customWidth="1"/>
    <col min="9" max="9" width="15" style="1" customWidth="1"/>
    <col min="10" max="10" width="10.42578125" style="1" hidden="1" customWidth="1"/>
    <col min="11" max="11" width="12.140625" style="1" customWidth="1"/>
    <col min="12" max="12" width="18.140625" style="1" customWidth="1"/>
    <col min="13" max="21" width="8.85546875" style="1"/>
    <col min="22" max="22" width="5.42578125" style="10" hidden="1" customWidth="1"/>
    <col min="23" max="16384" width="8.85546875" style="1"/>
  </cols>
  <sheetData>
    <row r="1" spans="1:22" x14ac:dyDescent="0.25">
      <c r="A1" s="12" t="s">
        <v>148</v>
      </c>
      <c r="B1" s="12"/>
      <c r="C1" s="12"/>
      <c r="D1" s="12"/>
      <c r="E1" s="12"/>
    </row>
    <row r="2" spans="1:22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27"/>
    </row>
    <row r="3" spans="1:22" s="120" customFormat="1" x14ac:dyDescent="0.25">
      <c r="A3" s="128"/>
      <c r="B3" s="128"/>
      <c r="C3" s="128"/>
      <c r="D3" s="128"/>
      <c r="E3" s="128"/>
      <c r="V3" s="127"/>
    </row>
    <row r="4" spans="1:22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0" t="b">
        <f>+ISEVEN($F$8)</f>
        <v>1</v>
      </c>
    </row>
    <row r="6" spans="1:22" x14ac:dyDescent="0.25">
      <c r="B6" s="97"/>
      <c r="C6" s="97"/>
      <c r="D6" s="97"/>
      <c r="E6" s="180" t="s">
        <v>30</v>
      </c>
      <c r="F6" s="227"/>
      <c r="G6" s="228"/>
      <c r="H6" s="228"/>
      <c r="I6" s="229"/>
      <c r="J6" s="9"/>
      <c r="K6" s="9"/>
      <c r="L6" s="187"/>
      <c r="M6" s="180" t="s">
        <v>29</v>
      </c>
      <c r="N6" s="55">
        <f>F8/3*2</f>
        <v>0</v>
      </c>
      <c r="O6" s="40">
        <f>+ROUND(N6,0)</f>
        <v>0</v>
      </c>
    </row>
    <row r="7" spans="1:22" x14ac:dyDescent="0.25">
      <c r="B7" s="97"/>
      <c r="C7" s="97"/>
      <c r="D7" s="97"/>
      <c r="E7" s="180" t="s">
        <v>28</v>
      </c>
      <c r="F7" s="69"/>
      <c r="L7" s="187"/>
      <c r="M7" s="180" t="s">
        <v>34</v>
      </c>
      <c r="N7" s="60">
        <f>+IF(V5=TRUE,(F8/2)+1,(F8/2)+0.5)</f>
        <v>0.5</v>
      </c>
    </row>
    <row r="8" spans="1:22" x14ac:dyDescent="0.25">
      <c r="B8" s="97"/>
      <c r="C8" s="97"/>
      <c r="D8" s="97"/>
      <c r="E8" s="180" t="s">
        <v>27</v>
      </c>
      <c r="F8" s="59"/>
      <c r="L8" s="10"/>
      <c r="M8" s="10"/>
    </row>
    <row r="9" spans="1:22" x14ac:dyDescent="0.25">
      <c r="B9" s="97"/>
      <c r="C9" s="97"/>
      <c r="D9" s="97"/>
      <c r="E9" s="180" t="s">
        <v>26</v>
      </c>
      <c r="F9" s="230"/>
      <c r="G9" s="231"/>
      <c r="H9" s="231"/>
      <c r="I9" s="232"/>
      <c r="J9" s="9"/>
      <c r="K9" s="9"/>
      <c r="L9" s="226" t="s">
        <v>25</v>
      </c>
      <c r="M9" s="226"/>
      <c r="N9" s="225"/>
      <c r="O9" s="225"/>
      <c r="P9" s="225"/>
      <c r="Q9" s="225"/>
      <c r="R9" s="225"/>
      <c r="S9" s="225"/>
      <c r="T9" s="225"/>
      <c r="U9" s="225"/>
    </row>
    <row r="10" spans="1:22" x14ac:dyDescent="0.25">
      <c r="B10" s="97"/>
      <c r="C10" s="97"/>
      <c r="D10" s="97"/>
      <c r="E10" s="180" t="s">
        <v>24</v>
      </c>
      <c r="F10" s="233"/>
      <c r="G10" s="234"/>
      <c r="H10" s="234"/>
      <c r="I10" s="235"/>
      <c r="J10" s="9"/>
      <c r="K10" s="9"/>
      <c r="L10" s="226"/>
      <c r="M10" s="226"/>
      <c r="N10" s="225"/>
      <c r="O10" s="225"/>
      <c r="P10" s="225"/>
      <c r="Q10" s="225"/>
      <c r="R10" s="225"/>
      <c r="S10" s="225"/>
      <c r="T10" s="225"/>
      <c r="U10" s="225"/>
    </row>
    <row r="11" spans="1:22" x14ac:dyDescent="0.25">
      <c r="J11" s="9"/>
      <c r="K11" s="9"/>
      <c r="L11" s="226" t="s">
        <v>23</v>
      </c>
      <c r="M11" s="226"/>
      <c r="N11" s="225"/>
      <c r="O11" s="225"/>
      <c r="P11" s="225"/>
      <c r="Q11" s="225"/>
      <c r="R11" s="225"/>
      <c r="S11" s="225"/>
      <c r="T11" s="225"/>
      <c r="U11" s="225"/>
    </row>
    <row r="12" spans="1:22" x14ac:dyDescent="0.25">
      <c r="J12" s="9"/>
      <c r="K12" s="9"/>
      <c r="L12" s="226"/>
      <c r="M12" s="226"/>
      <c r="N12" s="225"/>
      <c r="O12" s="225"/>
      <c r="P12" s="225"/>
      <c r="Q12" s="225"/>
      <c r="R12" s="225"/>
      <c r="S12" s="225"/>
      <c r="T12" s="225"/>
      <c r="U12" s="225"/>
    </row>
    <row r="13" spans="1:22" x14ac:dyDescent="0.25">
      <c r="A13" s="110" t="s">
        <v>209</v>
      </c>
    </row>
    <row r="14" spans="1:22" ht="29.25" customHeight="1" x14ac:dyDescent="0.25">
      <c r="A14" s="223" t="s">
        <v>129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</row>
    <row r="15" spans="1:22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 ht="26.25" customHeight="1" x14ac:dyDescent="0.25">
      <c r="B16" s="240" t="s">
        <v>21</v>
      </c>
      <c r="C16" s="241"/>
      <c r="D16" s="241"/>
      <c r="E16" s="242"/>
      <c r="F16" s="224" t="s">
        <v>111</v>
      </c>
      <c r="G16" s="224"/>
      <c r="H16" s="224"/>
      <c r="I16" s="224"/>
      <c r="J16" s="7"/>
      <c r="K16" s="7"/>
    </row>
    <row r="17" spans="1:22" ht="30" customHeight="1" x14ac:dyDescent="0.25">
      <c r="A17" s="62" t="s">
        <v>20</v>
      </c>
      <c r="B17" s="53" t="s">
        <v>18</v>
      </c>
      <c r="C17" s="53" t="s">
        <v>17</v>
      </c>
      <c r="D17" s="53" t="s">
        <v>16</v>
      </c>
      <c r="E17" s="53" t="s">
        <v>19</v>
      </c>
      <c r="F17" s="61" t="s">
        <v>18</v>
      </c>
      <c r="G17" s="61" t="s">
        <v>17</v>
      </c>
      <c r="H17" s="61" t="s">
        <v>16</v>
      </c>
      <c r="I17" s="61" t="s">
        <v>15</v>
      </c>
      <c r="J17" s="6" t="s">
        <v>14</v>
      </c>
      <c r="K17" s="62" t="s">
        <v>47</v>
      </c>
      <c r="L17" s="52" t="s">
        <v>13</v>
      </c>
      <c r="M17" s="246" t="s">
        <v>12</v>
      </c>
      <c r="N17" s="247"/>
      <c r="O17" s="247"/>
      <c r="P17" s="247"/>
      <c r="Q17" s="247"/>
      <c r="R17" s="247"/>
      <c r="S17" s="247"/>
      <c r="T17" s="247"/>
      <c r="U17" s="248"/>
    </row>
    <row r="18" spans="1:22" ht="30" customHeight="1" x14ac:dyDescent="0.25">
      <c r="A18" s="14" t="s">
        <v>76</v>
      </c>
      <c r="B18" s="45"/>
      <c r="C18" s="45"/>
      <c r="D18" s="45"/>
      <c r="E18" s="58">
        <f t="shared" ref="E18:E22" si="0">B18+C18+D18</f>
        <v>0</v>
      </c>
      <c r="F18" s="44"/>
      <c r="G18" s="44"/>
      <c r="H18" s="44"/>
      <c r="I18" s="44"/>
      <c r="J18" s="4">
        <f>SUM(F18:I18)</f>
        <v>0</v>
      </c>
      <c r="K18" s="51">
        <f>SUM(F18:H18)</f>
        <v>0</v>
      </c>
      <c r="L18" s="3" t="str">
        <f>+IF(F18&gt;=$O$6,"Aprobado",IF(G18&gt;=$O$6,"No Aprobado","Aprobado con cambio"))</f>
        <v>Aprobado</v>
      </c>
      <c r="M18" s="236"/>
      <c r="N18" s="237"/>
      <c r="O18" s="237"/>
      <c r="P18" s="237"/>
      <c r="Q18" s="237"/>
      <c r="R18" s="237"/>
      <c r="S18" s="237"/>
      <c r="T18" s="237"/>
      <c r="U18" s="238"/>
      <c r="V18" s="10">
        <f>IF(L18&lt;&gt;"Aprobado",1,0)</f>
        <v>0</v>
      </c>
    </row>
    <row r="19" spans="1:22" ht="30" customHeight="1" x14ac:dyDescent="0.25">
      <c r="A19" s="14" t="s">
        <v>77</v>
      </c>
      <c r="B19" s="43"/>
      <c r="C19" s="43"/>
      <c r="D19" s="43"/>
      <c r="E19" s="65">
        <f t="shared" si="0"/>
        <v>0</v>
      </c>
      <c r="F19" s="13"/>
      <c r="G19" s="13"/>
      <c r="H19" s="13"/>
      <c r="I19" s="13"/>
      <c r="J19" s="4">
        <f t="shared" ref="J19:J22" si="1">SUM(F19:I19)</f>
        <v>0</v>
      </c>
      <c r="K19" s="66">
        <f>SUM(F19:H19)</f>
        <v>0</v>
      </c>
      <c r="L19" s="3" t="str">
        <f>+IF(F19&gt;=$O$6,"Aprobado",IF(G19&gt;=$O$6,"No Aprobado","Aprobado con cambio"))</f>
        <v>Aprobado</v>
      </c>
      <c r="M19" s="243"/>
      <c r="N19" s="244"/>
      <c r="O19" s="244"/>
      <c r="P19" s="244"/>
      <c r="Q19" s="244"/>
      <c r="R19" s="244"/>
      <c r="S19" s="244"/>
      <c r="T19" s="244"/>
      <c r="U19" s="245"/>
      <c r="V19" s="10">
        <f t="shared" ref="V19:V37" si="2">IF(L19&lt;&gt;"Aprobado",1,0)</f>
        <v>0</v>
      </c>
    </row>
    <row r="20" spans="1:22" ht="30" customHeight="1" x14ac:dyDescent="0.25">
      <c r="A20" s="14" t="s">
        <v>78</v>
      </c>
      <c r="B20" s="45"/>
      <c r="C20" s="45"/>
      <c r="D20" s="45"/>
      <c r="E20" s="58">
        <f t="shared" si="0"/>
        <v>0</v>
      </c>
      <c r="F20" s="44"/>
      <c r="G20" s="44"/>
      <c r="H20" s="44"/>
      <c r="I20" s="44"/>
      <c r="J20" s="4">
        <f t="shared" si="1"/>
        <v>0</v>
      </c>
      <c r="K20" s="51">
        <f>SUM(F20:H20)</f>
        <v>0</v>
      </c>
      <c r="L20" s="3" t="str">
        <f>+IF(F20&gt;=$O$6,"Aprobado",IF(G20&gt;=$O$6,"No Aprobado","Aprobado con cambio"))</f>
        <v>Aprobado</v>
      </c>
      <c r="M20" s="236"/>
      <c r="N20" s="237"/>
      <c r="O20" s="237"/>
      <c r="P20" s="237"/>
      <c r="Q20" s="237"/>
      <c r="R20" s="237"/>
      <c r="S20" s="237"/>
      <c r="T20" s="237"/>
      <c r="U20" s="238"/>
      <c r="V20" s="10">
        <f t="shared" si="2"/>
        <v>0</v>
      </c>
    </row>
    <row r="21" spans="1:22" ht="30" customHeight="1" x14ac:dyDescent="0.25">
      <c r="A21" s="14" t="s">
        <v>79</v>
      </c>
      <c r="B21" s="43"/>
      <c r="C21" s="43"/>
      <c r="D21" s="43"/>
      <c r="E21" s="65">
        <f t="shared" si="0"/>
        <v>0</v>
      </c>
      <c r="F21" s="13"/>
      <c r="G21" s="13"/>
      <c r="H21" s="13"/>
      <c r="I21" s="13"/>
      <c r="J21" s="4">
        <f t="shared" si="1"/>
        <v>0</v>
      </c>
      <c r="K21" s="66">
        <f>SUM(F21:H21)</f>
        <v>0</v>
      </c>
      <c r="L21" s="3" t="str">
        <f>+IF(F21&gt;=$O$6,"Aprobado",IF(G21&gt;=$O$6,"No Aprobado","Aprobado con cambio"))</f>
        <v>Aprobado</v>
      </c>
      <c r="M21" s="243"/>
      <c r="N21" s="244"/>
      <c r="O21" s="244"/>
      <c r="P21" s="244"/>
      <c r="Q21" s="244"/>
      <c r="R21" s="244"/>
      <c r="S21" s="244"/>
      <c r="T21" s="244"/>
      <c r="U21" s="245"/>
      <c r="V21" s="10">
        <f t="shared" si="2"/>
        <v>0</v>
      </c>
    </row>
    <row r="22" spans="1:22" ht="30" customHeight="1" x14ac:dyDescent="0.25">
      <c r="A22" s="14" t="s">
        <v>80</v>
      </c>
      <c r="B22" s="45"/>
      <c r="C22" s="45"/>
      <c r="D22" s="45"/>
      <c r="E22" s="58">
        <f t="shared" si="0"/>
        <v>0</v>
      </c>
      <c r="F22" s="44"/>
      <c r="G22" s="44"/>
      <c r="H22" s="44"/>
      <c r="I22" s="44"/>
      <c r="J22" s="4">
        <f t="shared" si="1"/>
        <v>0</v>
      </c>
      <c r="K22" s="51">
        <f>SUM(F22:H22)</f>
        <v>0</v>
      </c>
      <c r="L22" s="3" t="str">
        <f>+IF(F22&gt;=$O$6,"Aprobado",IF(G22&gt;=$O$6,"No Aprobado","Aprobado con cambio"))</f>
        <v>Aprobado</v>
      </c>
      <c r="M22" s="236"/>
      <c r="N22" s="237"/>
      <c r="O22" s="237"/>
      <c r="P22" s="237"/>
      <c r="Q22" s="237"/>
      <c r="R22" s="237"/>
      <c r="S22" s="237"/>
      <c r="T22" s="237"/>
      <c r="U22" s="238"/>
      <c r="V22" s="10">
        <f t="shared" si="2"/>
        <v>0</v>
      </c>
    </row>
    <row r="23" spans="1:22" ht="30" customHeight="1" x14ac:dyDescent="0.25">
      <c r="A23" s="62" t="s">
        <v>81</v>
      </c>
      <c r="B23" s="53" t="s">
        <v>18</v>
      </c>
      <c r="C23" s="53" t="s">
        <v>17</v>
      </c>
      <c r="D23" s="53"/>
      <c r="E23" s="53" t="s">
        <v>19</v>
      </c>
      <c r="F23" s="61" t="s">
        <v>18</v>
      </c>
      <c r="G23" s="61" t="s">
        <v>17</v>
      </c>
      <c r="H23" s="61"/>
      <c r="I23" s="61" t="s">
        <v>15</v>
      </c>
      <c r="J23" s="16" t="s">
        <v>14</v>
      </c>
      <c r="K23" s="62" t="s">
        <v>47</v>
      </c>
      <c r="L23" s="52" t="s">
        <v>13</v>
      </c>
      <c r="M23" s="246" t="s">
        <v>12</v>
      </c>
      <c r="N23" s="247"/>
      <c r="O23" s="247"/>
      <c r="P23" s="247"/>
      <c r="Q23" s="247"/>
      <c r="R23" s="247"/>
      <c r="S23" s="247"/>
      <c r="T23" s="247"/>
      <c r="U23" s="248"/>
    </row>
    <row r="24" spans="1:22" ht="105" x14ac:dyDescent="0.25">
      <c r="A24" s="14" t="s">
        <v>97</v>
      </c>
      <c r="B24" s="45"/>
      <c r="C24" s="45"/>
      <c r="D24" s="56"/>
      <c r="E24" s="48">
        <f>B24+C24</f>
        <v>0</v>
      </c>
      <c r="F24" s="59"/>
      <c r="G24" s="59"/>
      <c r="H24" s="73"/>
      <c r="I24" s="59"/>
      <c r="J24" s="4">
        <f>SUM(F24:I24)</f>
        <v>0</v>
      </c>
      <c r="K24" s="51">
        <f t="shared" ref="K24" si="3">SUM(F24:H24)</f>
        <v>0</v>
      </c>
      <c r="L24" s="3" t="str">
        <f>+IF(F24&gt;=$N$7,"Aprobado","No Aprobado")</f>
        <v>No Aprobado</v>
      </c>
      <c r="M24" s="243"/>
      <c r="N24" s="244"/>
      <c r="O24" s="244"/>
      <c r="P24" s="244"/>
      <c r="Q24" s="244"/>
      <c r="R24" s="244"/>
      <c r="S24" s="244"/>
      <c r="T24" s="244"/>
      <c r="U24" s="245"/>
      <c r="V24" s="127">
        <f t="shared" si="2"/>
        <v>1</v>
      </c>
    </row>
    <row r="25" spans="1:22" ht="60" x14ac:dyDescent="0.25">
      <c r="A25" s="192" t="s">
        <v>98</v>
      </c>
      <c r="B25" s="220" t="s">
        <v>228</v>
      </c>
      <c r="C25" s="80"/>
      <c r="D25" s="80"/>
      <c r="E25" s="80"/>
      <c r="F25" s="76"/>
      <c r="G25" s="81"/>
      <c r="H25" s="81"/>
      <c r="I25" s="76"/>
      <c r="J25" s="76"/>
      <c r="K25" s="81"/>
      <c r="L25" s="82"/>
      <c r="M25" s="83"/>
      <c r="N25" s="77"/>
      <c r="O25" s="77"/>
      <c r="P25" s="77"/>
      <c r="Q25" s="77"/>
      <c r="R25" s="77"/>
      <c r="S25" s="77"/>
      <c r="T25" s="77"/>
      <c r="U25" s="78"/>
    </row>
    <row r="26" spans="1:22" ht="30" customHeight="1" x14ac:dyDescent="0.25">
      <c r="A26" s="14" t="s">
        <v>99</v>
      </c>
      <c r="B26" s="43"/>
      <c r="C26" s="43"/>
      <c r="D26" s="74"/>
      <c r="E26" s="65">
        <f t="shared" ref="E26:E37" si="4">B26+C26</f>
        <v>0</v>
      </c>
      <c r="F26" s="13"/>
      <c r="G26" s="13"/>
      <c r="H26" s="61"/>
      <c r="I26" s="13"/>
      <c r="J26" s="4">
        <f t="shared" ref="J26:J37" si="5">SUM(F26:I26)</f>
        <v>0</v>
      </c>
      <c r="K26" s="66">
        <f t="shared" ref="K26" si="6">SUM(F26:H26)</f>
        <v>0</v>
      </c>
      <c r="L26" s="3" t="str">
        <f t="shared" ref="L26" si="7">+IF(F26&gt;=$N$7,"Aprobado","No Aprobado")</f>
        <v>No Aprobado</v>
      </c>
      <c r="M26" s="236"/>
      <c r="N26" s="237"/>
      <c r="O26" s="237"/>
      <c r="P26" s="237"/>
      <c r="Q26" s="237"/>
      <c r="R26" s="237"/>
      <c r="S26" s="237"/>
      <c r="T26" s="237"/>
      <c r="U26" s="238"/>
      <c r="V26" s="127">
        <f t="shared" si="2"/>
        <v>1</v>
      </c>
    </row>
    <row r="27" spans="1:22" ht="30" customHeight="1" x14ac:dyDescent="0.25">
      <c r="A27" s="14" t="s">
        <v>100</v>
      </c>
      <c r="B27" s="45"/>
      <c r="C27" s="45"/>
      <c r="D27" s="56"/>
      <c r="E27" s="48">
        <f t="shared" si="4"/>
        <v>0</v>
      </c>
      <c r="F27" s="59"/>
      <c r="G27" s="59"/>
      <c r="H27" s="73"/>
      <c r="I27" s="59"/>
      <c r="J27" s="4">
        <f t="shared" si="5"/>
        <v>0</v>
      </c>
      <c r="K27" s="51">
        <f t="shared" ref="K27:K37" si="8">SUM(F27:H27)</f>
        <v>0</v>
      </c>
      <c r="L27" s="3" t="str">
        <f t="shared" ref="L27:L37" si="9">+IF(F27&gt;=$N$7,"Aprobado","No Aprobado")</f>
        <v>No Aprobado</v>
      </c>
      <c r="M27" s="243"/>
      <c r="N27" s="244"/>
      <c r="O27" s="244"/>
      <c r="P27" s="244"/>
      <c r="Q27" s="244"/>
      <c r="R27" s="244"/>
      <c r="S27" s="244"/>
      <c r="T27" s="244"/>
      <c r="U27" s="245"/>
      <c r="V27" s="127">
        <f t="shared" si="2"/>
        <v>1</v>
      </c>
    </row>
    <row r="28" spans="1:22" ht="30" customHeight="1" x14ac:dyDescent="0.25">
      <c r="A28" s="14" t="s">
        <v>101</v>
      </c>
      <c r="B28" s="43"/>
      <c r="C28" s="43"/>
      <c r="D28" s="74"/>
      <c r="E28" s="65">
        <f t="shared" si="4"/>
        <v>0</v>
      </c>
      <c r="F28" s="13"/>
      <c r="G28" s="13"/>
      <c r="H28" s="61"/>
      <c r="I28" s="13"/>
      <c r="J28" s="4">
        <f t="shared" si="5"/>
        <v>0</v>
      </c>
      <c r="K28" s="66">
        <f t="shared" si="8"/>
        <v>0</v>
      </c>
      <c r="L28" s="3" t="str">
        <f t="shared" si="9"/>
        <v>No Aprobado</v>
      </c>
      <c r="M28" s="236"/>
      <c r="N28" s="237"/>
      <c r="O28" s="237"/>
      <c r="P28" s="237"/>
      <c r="Q28" s="237"/>
      <c r="R28" s="237"/>
      <c r="S28" s="237"/>
      <c r="T28" s="237"/>
      <c r="U28" s="238"/>
      <c r="V28" s="127">
        <f t="shared" si="2"/>
        <v>1</v>
      </c>
    </row>
    <row r="29" spans="1:22" ht="30" customHeight="1" x14ac:dyDescent="0.25">
      <c r="A29" s="14" t="s">
        <v>102</v>
      </c>
      <c r="B29" s="45"/>
      <c r="C29" s="45"/>
      <c r="D29" s="56"/>
      <c r="E29" s="48">
        <f t="shared" si="4"/>
        <v>0</v>
      </c>
      <c r="F29" s="59"/>
      <c r="G29" s="59"/>
      <c r="H29" s="73"/>
      <c r="I29" s="59"/>
      <c r="J29" s="4">
        <f t="shared" si="5"/>
        <v>0</v>
      </c>
      <c r="K29" s="51">
        <f t="shared" si="8"/>
        <v>0</v>
      </c>
      <c r="L29" s="3" t="str">
        <f t="shared" si="9"/>
        <v>No Aprobado</v>
      </c>
      <c r="M29" s="243"/>
      <c r="N29" s="244"/>
      <c r="O29" s="244"/>
      <c r="P29" s="244"/>
      <c r="Q29" s="244"/>
      <c r="R29" s="244"/>
      <c r="S29" s="244"/>
      <c r="T29" s="244"/>
      <c r="U29" s="245"/>
      <c r="V29" s="127">
        <f t="shared" si="2"/>
        <v>1</v>
      </c>
    </row>
    <row r="30" spans="1:22" ht="30" customHeight="1" x14ac:dyDescent="0.25">
      <c r="A30" s="14" t="s">
        <v>103</v>
      </c>
      <c r="B30" s="43"/>
      <c r="C30" s="43"/>
      <c r="D30" s="74"/>
      <c r="E30" s="65">
        <f t="shared" si="4"/>
        <v>0</v>
      </c>
      <c r="F30" s="13"/>
      <c r="G30" s="13"/>
      <c r="H30" s="61"/>
      <c r="I30" s="13"/>
      <c r="J30" s="4">
        <f t="shared" si="5"/>
        <v>0</v>
      </c>
      <c r="K30" s="66">
        <f t="shared" si="8"/>
        <v>0</v>
      </c>
      <c r="L30" s="3" t="str">
        <f t="shared" si="9"/>
        <v>No Aprobado</v>
      </c>
      <c r="M30" s="236"/>
      <c r="N30" s="237"/>
      <c r="O30" s="237"/>
      <c r="P30" s="237"/>
      <c r="Q30" s="237"/>
      <c r="R30" s="237"/>
      <c r="S30" s="237"/>
      <c r="T30" s="237"/>
      <c r="U30" s="238"/>
      <c r="V30" s="127">
        <f t="shared" si="2"/>
        <v>1</v>
      </c>
    </row>
    <row r="31" spans="1:22" ht="30" customHeight="1" x14ac:dyDescent="0.25">
      <c r="A31" s="14" t="s">
        <v>104</v>
      </c>
      <c r="B31" s="45"/>
      <c r="C31" s="45"/>
      <c r="D31" s="56"/>
      <c r="E31" s="48">
        <f t="shared" si="4"/>
        <v>0</v>
      </c>
      <c r="F31" s="59"/>
      <c r="G31" s="59"/>
      <c r="H31" s="73"/>
      <c r="I31" s="59"/>
      <c r="J31" s="4">
        <f t="shared" si="5"/>
        <v>0</v>
      </c>
      <c r="K31" s="51">
        <f t="shared" si="8"/>
        <v>0</v>
      </c>
      <c r="L31" s="3" t="str">
        <f t="shared" si="9"/>
        <v>No Aprobado</v>
      </c>
      <c r="M31" s="243"/>
      <c r="N31" s="244"/>
      <c r="O31" s="244"/>
      <c r="P31" s="244"/>
      <c r="Q31" s="244"/>
      <c r="R31" s="244"/>
      <c r="S31" s="244"/>
      <c r="T31" s="244"/>
      <c r="U31" s="245"/>
      <c r="V31" s="127">
        <f t="shared" si="2"/>
        <v>1</v>
      </c>
    </row>
    <row r="32" spans="1:22" ht="30" customHeight="1" x14ac:dyDescent="0.25">
      <c r="A32" s="14" t="s">
        <v>105</v>
      </c>
      <c r="B32" s="43"/>
      <c r="C32" s="43"/>
      <c r="D32" s="74"/>
      <c r="E32" s="65">
        <f t="shared" si="4"/>
        <v>0</v>
      </c>
      <c r="F32" s="13"/>
      <c r="G32" s="13"/>
      <c r="H32" s="61"/>
      <c r="I32" s="13"/>
      <c r="J32" s="4">
        <f t="shared" si="5"/>
        <v>0</v>
      </c>
      <c r="K32" s="66">
        <f t="shared" si="8"/>
        <v>0</v>
      </c>
      <c r="L32" s="3" t="str">
        <f t="shared" si="9"/>
        <v>No Aprobado</v>
      </c>
      <c r="M32" s="236"/>
      <c r="N32" s="237"/>
      <c r="O32" s="237"/>
      <c r="P32" s="237"/>
      <c r="Q32" s="237"/>
      <c r="R32" s="237"/>
      <c r="S32" s="237"/>
      <c r="T32" s="237"/>
      <c r="U32" s="238"/>
      <c r="V32" s="127">
        <f t="shared" si="2"/>
        <v>1</v>
      </c>
    </row>
    <row r="33" spans="1:22" ht="30" customHeight="1" x14ac:dyDescent="0.25">
      <c r="A33" s="14" t="s">
        <v>106</v>
      </c>
      <c r="B33" s="45"/>
      <c r="C33" s="45"/>
      <c r="D33" s="56"/>
      <c r="E33" s="48">
        <f t="shared" si="4"/>
        <v>0</v>
      </c>
      <c r="F33" s="59"/>
      <c r="G33" s="59"/>
      <c r="H33" s="73"/>
      <c r="I33" s="59"/>
      <c r="J33" s="4">
        <f t="shared" si="5"/>
        <v>0</v>
      </c>
      <c r="K33" s="51">
        <f t="shared" si="8"/>
        <v>0</v>
      </c>
      <c r="L33" s="3" t="str">
        <f t="shared" si="9"/>
        <v>No Aprobado</v>
      </c>
      <c r="M33" s="243"/>
      <c r="N33" s="244"/>
      <c r="O33" s="244"/>
      <c r="P33" s="244"/>
      <c r="Q33" s="244"/>
      <c r="R33" s="244"/>
      <c r="S33" s="244"/>
      <c r="T33" s="244"/>
      <c r="U33" s="245"/>
      <c r="V33" s="127">
        <f t="shared" si="2"/>
        <v>1</v>
      </c>
    </row>
    <row r="34" spans="1:22" ht="30" customHeight="1" x14ac:dyDescent="0.25">
      <c r="A34" s="14" t="s">
        <v>107</v>
      </c>
      <c r="B34" s="43"/>
      <c r="C34" s="43"/>
      <c r="D34" s="74"/>
      <c r="E34" s="65">
        <f t="shared" si="4"/>
        <v>0</v>
      </c>
      <c r="F34" s="13"/>
      <c r="G34" s="13"/>
      <c r="H34" s="61"/>
      <c r="I34" s="13"/>
      <c r="J34" s="4">
        <f t="shared" si="5"/>
        <v>0</v>
      </c>
      <c r="K34" s="66">
        <f t="shared" si="8"/>
        <v>0</v>
      </c>
      <c r="L34" s="3" t="str">
        <f t="shared" si="9"/>
        <v>No Aprobado</v>
      </c>
      <c r="M34" s="236"/>
      <c r="N34" s="237"/>
      <c r="O34" s="237"/>
      <c r="P34" s="237"/>
      <c r="Q34" s="237"/>
      <c r="R34" s="237"/>
      <c r="S34" s="237"/>
      <c r="T34" s="237"/>
      <c r="U34" s="238"/>
      <c r="V34" s="127">
        <f t="shared" si="2"/>
        <v>1</v>
      </c>
    </row>
    <row r="35" spans="1:22" ht="30" customHeight="1" x14ac:dyDescent="0.25">
      <c r="A35" s="14" t="s">
        <v>108</v>
      </c>
      <c r="B35" s="45"/>
      <c r="C35" s="45"/>
      <c r="D35" s="56"/>
      <c r="E35" s="48">
        <f t="shared" si="4"/>
        <v>0</v>
      </c>
      <c r="F35" s="59"/>
      <c r="G35" s="59"/>
      <c r="H35" s="73"/>
      <c r="I35" s="59"/>
      <c r="J35" s="4">
        <f t="shared" si="5"/>
        <v>0</v>
      </c>
      <c r="K35" s="51">
        <f t="shared" si="8"/>
        <v>0</v>
      </c>
      <c r="L35" s="3" t="str">
        <f t="shared" si="9"/>
        <v>No Aprobado</v>
      </c>
      <c r="M35" s="243"/>
      <c r="N35" s="244"/>
      <c r="O35" s="244"/>
      <c r="P35" s="244"/>
      <c r="Q35" s="244"/>
      <c r="R35" s="244"/>
      <c r="S35" s="244"/>
      <c r="T35" s="244"/>
      <c r="U35" s="245"/>
      <c r="V35" s="127">
        <f t="shared" si="2"/>
        <v>1</v>
      </c>
    </row>
    <row r="36" spans="1:22" ht="30" customHeight="1" x14ac:dyDescent="0.25">
      <c r="A36" s="14" t="s">
        <v>109</v>
      </c>
      <c r="B36" s="43"/>
      <c r="C36" s="43"/>
      <c r="D36" s="74"/>
      <c r="E36" s="65">
        <f t="shared" si="4"/>
        <v>0</v>
      </c>
      <c r="F36" s="13"/>
      <c r="G36" s="13"/>
      <c r="H36" s="61"/>
      <c r="I36" s="13"/>
      <c r="J36" s="4">
        <f t="shared" si="5"/>
        <v>0</v>
      </c>
      <c r="K36" s="66">
        <f t="shared" si="8"/>
        <v>0</v>
      </c>
      <c r="L36" s="3" t="str">
        <f t="shared" si="9"/>
        <v>No Aprobado</v>
      </c>
      <c r="M36" s="236"/>
      <c r="N36" s="237"/>
      <c r="O36" s="237"/>
      <c r="P36" s="237"/>
      <c r="Q36" s="237"/>
      <c r="R36" s="237"/>
      <c r="S36" s="237"/>
      <c r="T36" s="237"/>
      <c r="U36" s="238"/>
      <c r="V36" s="127">
        <f t="shared" si="2"/>
        <v>1</v>
      </c>
    </row>
    <row r="37" spans="1:22" ht="30" customHeight="1" x14ac:dyDescent="0.25">
      <c r="A37" s="14" t="s">
        <v>110</v>
      </c>
      <c r="B37" s="45"/>
      <c r="C37" s="45"/>
      <c r="D37" s="56"/>
      <c r="E37" s="48">
        <f t="shared" si="4"/>
        <v>0</v>
      </c>
      <c r="F37" s="44"/>
      <c r="G37" s="44"/>
      <c r="H37" s="79"/>
      <c r="I37" s="44"/>
      <c r="J37" s="4">
        <f t="shared" si="5"/>
        <v>0</v>
      </c>
      <c r="K37" s="51">
        <f t="shared" si="8"/>
        <v>0</v>
      </c>
      <c r="L37" s="3" t="str">
        <f t="shared" si="9"/>
        <v>No Aprobado</v>
      </c>
      <c r="M37" s="243"/>
      <c r="N37" s="244"/>
      <c r="O37" s="244"/>
      <c r="P37" s="244"/>
      <c r="Q37" s="244"/>
      <c r="R37" s="244"/>
      <c r="S37" s="244"/>
      <c r="T37" s="244"/>
      <c r="U37" s="245"/>
      <c r="V37" s="127">
        <f t="shared" si="2"/>
        <v>1</v>
      </c>
    </row>
    <row r="39" spans="1:22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</row>
    <row r="41" spans="1:22" x14ac:dyDescent="0.25">
      <c r="A41" s="2"/>
    </row>
    <row r="42" spans="1:22" x14ac:dyDescent="0.25">
      <c r="A42" s="2"/>
    </row>
    <row r="43" spans="1:22" x14ac:dyDescent="0.25">
      <c r="A43" s="2"/>
    </row>
  </sheetData>
  <mergeCells count="33">
    <mergeCell ref="M27:U27"/>
    <mergeCell ref="M28:U28"/>
    <mergeCell ref="M29:U29"/>
    <mergeCell ref="M30:U30"/>
    <mergeCell ref="A39:U39"/>
    <mergeCell ref="M36:U36"/>
    <mergeCell ref="M37:U37"/>
    <mergeCell ref="M31:U31"/>
    <mergeCell ref="M32:U32"/>
    <mergeCell ref="M33:U33"/>
    <mergeCell ref="M34:U34"/>
    <mergeCell ref="M35:U35"/>
    <mergeCell ref="N9:U10"/>
    <mergeCell ref="F6:I6"/>
    <mergeCell ref="F9:I9"/>
    <mergeCell ref="F10:I10"/>
    <mergeCell ref="M26:U26"/>
    <mergeCell ref="A2:U2"/>
    <mergeCell ref="M22:U22"/>
    <mergeCell ref="M23:U23"/>
    <mergeCell ref="M24:U24"/>
    <mergeCell ref="M17:U17"/>
    <mergeCell ref="M18:U18"/>
    <mergeCell ref="M19:U19"/>
    <mergeCell ref="M20:U20"/>
    <mergeCell ref="M21:U21"/>
    <mergeCell ref="A4:U4"/>
    <mergeCell ref="A14:U14"/>
    <mergeCell ref="B16:E16"/>
    <mergeCell ref="F16:I16"/>
    <mergeCell ref="L11:M12"/>
    <mergeCell ref="N11:U12"/>
    <mergeCell ref="L9:M10"/>
  </mergeCells>
  <conditionalFormatting sqref="A25">
    <cfRule type="expression" dxfId="325" priority="107">
      <formula>G25&lt;&gt;$B$9</formula>
    </cfRule>
  </conditionalFormatting>
  <conditionalFormatting sqref="L24">
    <cfRule type="beginsWith" dxfId="324" priority="102" operator="beginsWith" text="Aprobado">
      <formula>LEFT(L24,LEN("Aprobado"))="Aprobado"</formula>
    </cfRule>
    <cfRule type="containsText" dxfId="323" priority="103" operator="containsText" text="No">
      <formula>NOT(ISERROR(SEARCH("No",L24)))</formula>
    </cfRule>
  </conditionalFormatting>
  <conditionalFormatting sqref="L18">
    <cfRule type="beginsWith" dxfId="322" priority="113" operator="beginsWith" text="No Aprobado">
      <formula>LEFT(L18,LEN("No Aprobado"))="No Aprobado"</formula>
    </cfRule>
    <cfRule type="endsWith" dxfId="321" priority="114" operator="endsWith" text="Aprobado">
      <formula>RIGHT(L18,LEN("Aprobado"))="Aprobado"</formula>
    </cfRule>
    <cfRule type="beginsWith" dxfId="320" priority="115" operator="beginsWith" text="Aprobado con cambio">
      <formula>LEFT(L18,LEN("Aprobado con cambio"))="Aprobado con cambio"</formula>
    </cfRule>
  </conditionalFormatting>
  <conditionalFormatting sqref="L19">
    <cfRule type="beginsWith" dxfId="319" priority="97" operator="beginsWith" text="No Aprobado">
      <formula>LEFT(L19,LEN("No Aprobado"))="No Aprobado"</formula>
    </cfRule>
    <cfRule type="endsWith" dxfId="318" priority="98" operator="endsWith" text="Aprobado">
      <formula>RIGHT(L19,LEN("Aprobado"))="Aprobado"</formula>
    </cfRule>
    <cfRule type="beginsWith" dxfId="317" priority="99" operator="beginsWith" text="Aprobado con cambio">
      <formula>LEFT(L19,LEN("Aprobado con cambio"))="Aprobado con cambio"</formula>
    </cfRule>
  </conditionalFormatting>
  <conditionalFormatting sqref="L20">
    <cfRule type="beginsWith" dxfId="316" priority="93" operator="beginsWith" text="No Aprobado">
      <formula>LEFT(L20,LEN("No Aprobado"))="No Aprobado"</formula>
    </cfRule>
    <cfRule type="endsWith" dxfId="315" priority="94" operator="endsWith" text="Aprobado">
      <formula>RIGHT(L20,LEN("Aprobado"))="Aprobado"</formula>
    </cfRule>
    <cfRule type="beginsWith" dxfId="314" priority="95" operator="beginsWith" text="Aprobado con cambio">
      <formula>LEFT(L20,LEN("Aprobado con cambio"))="Aprobado con cambio"</formula>
    </cfRule>
  </conditionalFormatting>
  <conditionalFormatting sqref="L21">
    <cfRule type="beginsWith" dxfId="313" priority="89" operator="beginsWith" text="No Aprobado">
      <formula>LEFT(L21,LEN("No Aprobado"))="No Aprobado"</formula>
    </cfRule>
    <cfRule type="endsWith" dxfId="312" priority="90" operator="endsWith" text="Aprobado">
      <formula>RIGHT(L21,LEN("Aprobado"))="Aprobado"</formula>
    </cfRule>
    <cfRule type="beginsWith" dxfId="311" priority="91" operator="beginsWith" text="Aprobado con cambio">
      <formula>LEFT(L21,LEN("Aprobado con cambio"))="Aprobado con cambio"</formula>
    </cfRule>
  </conditionalFormatting>
  <conditionalFormatting sqref="L22">
    <cfRule type="beginsWith" dxfId="310" priority="85" operator="beginsWith" text="No Aprobado">
      <formula>LEFT(L22,LEN("No Aprobado"))="No Aprobado"</formula>
    </cfRule>
    <cfRule type="endsWith" dxfId="309" priority="86" operator="endsWith" text="Aprobado">
      <formula>RIGHT(L22,LEN("Aprobado"))="Aprobado"</formula>
    </cfRule>
    <cfRule type="beginsWith" dxfId="308" priority="87" operator="beginsWith" text="Aprobado con cambio">
      <formula>LEFT(L22,LEN("Aprobado con cambio"))="Aprobado con cambio"</formula>
    </cfRule>
  </conditionalFormatting>
  <conditionalFormatting sqref="A18">
    <cfRule type="expression" dxfId="307" priority="83">
      <formula>J18&lt;&gt;$F$8</formula>
    </cfRule>
  </conditionalFormatting>
  <conditionalFormatting sqref="A19:A22">
    <cfRule type="expression" dxfId="306" priority="81">
      <formula>J19&lt;&gt;$F$8</formula>
    </cfRule>
  </conditionalFormatting>
  <conditionalFormatting sqref="A24">
    <cfRule type="expression" dxfId="305" priority="80">
      <formula>J24&lt;&gt;$F$8</formula>
    </cfRule>
  </conditionalFormatting>
  <conditionalFormatting sqref="A26">
    <cfRule type="expression" dxfId="304" priority="79">
      <formula>J26&lt;&gt;$F$8</formula>
    </cfRule>
  </conditionalFormatting>
  <conditionalFormatting sqref="A27:A37">
    <cfRule type="expression" dxfId="303" priority="78">
      <formula>J27&lt;&gt;$F$8</formula>
    </cfRule>
  </conditionalFormatting>
  <conditionalFormatting sqref="L26">
    <cfRule type="beginsWith" dxfId="302" priority="100" operator="beginsWith" text="Aprobado">
      <formula>LEFT(L26,LEN("Aprobado"))="Aprobado"</formula>
    </cfRule>
    <cfRule type="containsText" dxfId="301" priority="101" operator="containsText" text="No">
      <formula>NOT(ISERROR(SEARCH("No",L26)))</formula>
    </cfRule>
  </conditionalFormatting>
  <conditionalFormatting sqref="L27">
    <cfRule type="beginsWith" dxfId="300" priority="75" operator="beginsWith" text="Aprobado">
      <formula>LEFT(L27,LEN("Aprobado"))="Aprobado"</formula>
    </cfRule>
    <cfRule type="containsText" dxfId="299" priority="76" operator="containsText" text="No">
      <formula>NOT(ISERROR(SEARCH("No",L27)))</formula>
    </cfRule>
  </conditionalFormatting>
  <conditionalFormatting sqref="L28">
    <cfRule type="beginsWith" dxfId="298" priority="72" operator="beginsWith" text="Aprobado">
      <formula>LEFT(L28,LEN("Aprobado"))="Aprobado"</formula>
    </cfRule>
    <cfRule type="containsText" dxfId="297" priority="73" operator="containsText" text="No">
      <formula>NOT(ISERROR(SEARCH("No",L28)))</formula>
    </cfRule>
  </conditionalFormatting>
  <conditionalFormatting sqref="L29">
    <cfRule type="beginsWith" dxfId="296" priority="69" operator="beginsWith" text="Aprobado">
      <formula>LEFT(L29,LEN("Aprobado"))="Aprobado"</formula>
    </cfRule>
    <cfRule type="containsText" dxfId="295" priority="70" operator="containsText" text="No">
      <formula>NOT(ISERROR(SEARCH("No",L29)))</formula>
    </cfRule>
  </conditionalFormatting>
  <conditionalFormatting sqref="K21">
    <cfRule type="expression" dxfId="294" priority="42">
      <formula>J21&lt;&gt;$F$8</formula>
    </cfRule>
  </conditionalFormatting>
  <conditionalFormatting sqref="L30">
    <cfRule type="beginsWith" dxfId="293" priority="66" operator="beginsWith" text="Aprobado">
      <formula>LEFT(L30,LEN("Aprobado"))="Aprobado"</formula>
    </cfRule>
    <cfRule type="containsText" dxfId="292" priority="67" operator="containsText" text="No">
      <formula>NOT(ISERROR(SEARCH("No",L30)))</formula>
    </cfRule>
  </conditionalFormatting>
  <conditionalFormatting sqref="L31">
    <cfRule type="beginsWith" dxfId="291" priority="63" operator="beginsWith" text="Aprobado">
      <formula>LEFT(L31,LEN("Aprobado"))="Aprobado"</formula>
    </cfRule>
    <cfRule type="containsText" dxfId="290" priority="64" operator="containsText" text="No">
      <formula>NOT(ISERROR(SEARCH("No",L31)))</formula>
    </cfRule>
  </conditionalFormatting>
  <conditionalFormatting sqref="K26">
    <cfRule type="expression" dxfId="289" priority="36">
      <formula>J26&lt;&gt;$F$8</formula>
    </cfRule>
  </conditionalFormatting>
  <conditionalFormatting sqref="L32">
    <cfRule type="beginsWith" dxfId="288" priority="60" operator="beginsWith" text="Aprobado">
      <formula>LEFT(L32,LEN("Aprobado"))="Aprobado"</formula>
    </cfRule>
    <cfRule type="containsText" dxfId="287" priority="61" operator="containsText" text="No">
      <formula>NOT(ISERROR(SEARCH("No",L32)))</formula>
    </cfRule>
  </conditionalFormatting>
  <conditionalFormatting sqref="L33">
    <cfRule type="beginsWith" dxfId="286" priority="57" operator="beginsWith" text="Aprobado">
      <formula>LEFT(L33,LEN("Aprobado"))="Aprobado"</formula>
    </cfRule>
    <cfRule type="containsText" dxfId="285" priority="58" operator="containsText" text="No">
      <formula>NOT(ISERROR(SEARCH("No",L33)))</formula>
    </cfRule>
  </conditionalFormatting>
  <conditionalFormatting sqref="K29">
    <cfRule type="expression" dxfId="284" priority="30">
      <formula>J29&lt;&gt;$F$8</formula>
    </cfRule>
  </conditionalFormatting>
  <conditionalFormatting sqref="L34">
    <cfRule type="beginsWith" dxfId="283" priority="54" operator="beginsWith" text="Aprobado">
      <formula>LEFT(L34,LEN("Aprobado"))="Aprobado"</formula>
    </cfRule>
    <cfRule type="containsText" dxfId="282" priority="55" operator="containsText" text="No">
      <formula>NOT(ISERROR(SEARCH("No",L34)))</formula>
    </cfRule>
  </conditionalFormatting>
  <conditionalFormatting sqref="L35">
    <cfRule type="beginsWith" dxfId="281" priority="51" operator="beginsWith" text="Aprobado">
      <formula>LEFT(L35,LEN("Aprobado"))="Aprobado"</formula>
    </cfRule>
    <cfRule type="containsText" dxfId="280" priority="52" operator="containsText" text="No">
      <formula>NOT(ISERROR(SEARCH("No",L35)))</formula>
    </cfRule>
  </conditionalFormatting>
  <conditionalFormatting sqref="K32">
    <cfRule type="expression" dxfId="279" priority="24">
      <formula>J32&lt;&gt;$F$8</formula>
    </cfRule>
  </conditionalFormatting>
  <conditionalFormatting sqref="L36">
    <cfRule type="beginsWith" dxfId="278" priority="48" operator="beginsWith" text="Aprobado">
      <formula>LEFT(L36,LEN("Aprobado"))="Aprobado"</formula>
    </cfRule>
    <cfRule type="containsText" dxfId="277" priority="49" operator="containsText" text="No">
      <formula>NOT(ISERROR(SEARCH("No",L36)))</formula>
    </cfRule>
  </conditionalFormatting>
  <conditionalFormatting sqref="L37">
    <cfRule type="beginsWith" dxfId="276" priority="45" operator="beginsWith" text="Aprobado">
      <formula>LEFT(L37,LEN("Aprobado"))="Aprobado"</formula>
    </cfRule>
    <cfRule type="containsText" dxfId="275" priority="46" operator="containsText" text="No">
      <formula>NOT(ISERROR(SEARCH("No",L37)))</formula>
    </cfRule>
  </conditionalFormatting>
  <conditionalFormatting sqref="K18">
    <cfRule type="expression" dxfId="274" priority="44">
      <formula>J18&lt;&gt;$F$8</formula>
    </cfRule>
  </conditionalFormatting>
  <conditionalFormatting sqref="K19">
    <cfRule type="expression" dxfId="273" priority="43">
      <formula>J19&lt;&gt;$F$8</formula>
    </cfRule>
  </conditionalFormatting>
  <conditionalFormatting sqref="K20">
    <cfRule type="expression" dxfId="272" priority="41">
      <formula>J20&lt;&gt;$F$8</formula>
    </cfRule>
  </conditionalFormatting>
  <conditionalFormatting sqref="K22">
    <cfRule type="expression" dxfId="271" priority="40">
      <formula>J22&lt;&gt;$F$8</formula>
    </cfRule>
  </conditionalFormatting>
  <conditionalFormatting sqref="J24">
    <cfRule type="expression" dxfId="270" priority="39">
      <formula>J24&lt;&gt;$B$9</formula>
    </cfRule>
  </conditionalFormatting>
  <conditionalFormatting sqref="K24">
    <cfRule type="expression" dxfId="269" priority="38">
      <formula>J24&lt;&gt;$F$8</formula>
    </cfRule>
  </conditionalFormatting>
  <conditionalFormatting sqref="J26">
    <cfRule type="expression" dxfId="268" priority="37">
      <formula>J26&lt;&gt;$B$9</formula>
    </cfRule>
  </conditionalFormatting>
  <conditionalFormatting sqref="J27">
    <cfRule type="expression" dxfId="267" priority="35">
      <formula>J27&lt;&gt;$B$9</formula>
    </cfRule>
  </conditionalFormatting>
  <conditionalFormatting sqref="K27">
    <cfRule type="expression" dxfId="266" priority="34">
      <formula>J27&lt;&gt;$F$8</formula>
    </cfRule>
  </conditionalFormatting>
  <conditionalFormatting sqref="J28">
    <cfRule type="expression" dxfId="265" priority="33">
      <formula>J28&lt;&gt;$B$9</formula>
    </cfRule>
  </conditionalFormatting>
  <conditionalFormatting sqref="K28">
    <cfRule type="expression" dxfId="264" priority="32">
      <formula>J28&lt;&gt;$F$8</formula>
    </cfRule>
  </conditionalFormatting>
  <conditionalFormatting sqref="J29">
    <cfRule type="expression" dxfId="263" priority="31">
      <formula>J29&lt;&gt;$B$9</formula>
    </cfRule>
  </conditionalFormatting>
  <conditionalFormatting sqref="J30">
    <cfRule type="expression" dxfId="262" priority="29">
      <formula>J30&lt;&gt;$B$9</formula>
    </cfRule>
  </conditionalFormatting>
  <conditionalFormatting sqref="K30">
    <cfRule type="expression" dxfId="261" priority="28">
      <formula>J30&lt;&gt;$F$8</formula>
    </cfRule>
  </conditionalFormatting>
  <conditionalFormatting sqref="J31">
    <cfRule type="expression" dxfId="260" priority="27">
      <formula>J31&lt;&gt;$B$9</formula>
    </cfRule>
  </conditionalFormatting>
  <conditionalFormatting sqref="K31">
    <cfRule type="expression" dxfId="259" priority="26">
      <formula>J31&lt;&gt;$F$8</formula>
    </cfRule>
  </conditionalFormatting>
  <conditionalFormatting sqref="J32">
    <cfRule type="expression" dxfId="258" priority="25">
      <formula>J32&lt;&gt;$B$9</formula>
    </cfRule>
  </conditionalFormatting>
  <conditionalFormatting sqref="J33">
    <cfRule type="expression" dxfId="257" priority="23">
      <formula>J33&lt;&gt;$B$9</formula>
    </cfRule>
  </conditionalFormatting>
  <conditionalFormatting sqref="K33">
    <cfRule type="expression" dxfId="256" priority="22">
      <formula>J33&lt;&gt;$F$8</formula>
    </cfRule>
  </conditionalFormatting>
  <conditionalFormatting sqref="J34">
    <cfRule type="expression" dxfId="255" priority="21">
      <formula>J34&lt;&gt;$B$9</formula>
    </cfRule>
  </conditionalFormatting>
  <conditionalFormatting sqref="K34">
    <cfRule type="expression" dxfId="254" priority="20">
      <formula>J34&lt;&gt;$F$8</formula>
    </cfRule>
  </conditionalFormatting>
  <conditionalFormatting sqref="J35">
    <cfRule type="expression" dxfId="253" priority="19">
      <formula>J35&lt;&gt;$B$9</formula>
    </cfRule>
  </conditionalFormatting>
  <conditionalFormatting sqref="K35">
    <cfRule type="expression" dxfId="252" priority="18">
      <formula>J35&lt;&gt;$F$8</formula>
    </cfRule>
  </conditionalFormatting>
  <conditionalFormatting sqref="J36">
    <cfRule type="expression" dxfId="251" priority="17">
      <formula>J36&lt;&gt;$B$9</formula>
    </cfRule>
  </conditionalFormatting>
  <conditionalFormatting sqref="K36">
    <cfRule type="expression" dxfId="250" priority="16">
      <formula>J36&lt;&gt;$F$8</formula>
    </cfRule>
  </conditionalFormatting>
  <conditionalFormatting sqref="J37">
    <cfRule type="expression" dxfId="249" priority="15">
      <formula>J37&lt;&gt;$B$9</formula>
    </cfRule>
  </conditionalFormatting>
  <conditionalFormatting sqref="K37">
    <cfRule type="expression" dxfId="248" priority="14">
      <formula>J37&lt;&gt;$F$8</formula>
    </cfRule>
  </conditionalFormatting>
  <pageMargins left="0.70866141732283472" right="0.70866141732283472" top="0.74803149606299213" bottom="0.74803149606299213" header="0.31496062992125984" footer="0.31496062992125984"/>
  <pageSetup scale="51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topLeftCell="A10" workbookViewId="0">
      <selection activeCell="R16" sqref="R16"/>
    </sheetView>
  </sheetViews>
  <sheetFormatPr defaultColWidth="8.85546875" defaultRowHeight="15" x14ac:dyDescent="0.25"/>
  <cols>
    <col min="1" max="1" width="34" style="1" customWidth="1"/>
    <col min="2" max="11" width="4.140625" style="1" customWidth="1"/>
    <col min="12" max="14" width="4.140625" style="120" customWidth="1"/>
    <col min="15" max="15" width="6.42578125" style="1" bestFit="1" customWidth="1"/>
    <col min="16" max="19" width="15" style="1" customWidth="1"/>
    <col min="20" max="21" width="10.42578125" style="1" customWidth="1"/>
    <col min="22" max="22" width="12.140625" style="1" customWidth="1"/>
    <col min="23" max="23" width="13.28515625" style="1" hidden="1" customWidth="1"/>
    <col min="24" max="24" width="14.28515625" style="1" customWidth="1"/>
    <col min="25" max="25" width="19.42578125" style="1" customWidth="1"/>
    <col min="26" max="16384" width="8.85546875" style="1"/>
  </cols>
  <sheetData>
    <row r="1" spans="1:31" x14ac:dyDescent="0.25">
      <c r="A1" s="12" t="s">
        <v>149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8"/>
      <c r="M1" s="128"/>
      <c r="N1" s="128"/>
      <c r="O1" s="12"/>
    </row>
    <row r="2" spans="1:31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s="120" customFormat="1" x14ac:dyDescent="0.25">
      <c r="A3" s="128"/>
      <c r="B3" s="128"/>
      <c r="C3" s="128"/>
      <c r="D3" s="128"/>
      <c r="E3" s="128"/>
      <c r="W3" s="127"/>
    </row>
    <row r="4" spans="1:3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6" spans="1:3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49">
        <f>+'6. RECOMENDACIONES cap. 6'!F6</f>
        <v>0</v>
      </c>
      <c r="Q6" s="250"/>
      <c r="R6" s="250"/>
      <c r="S6" s="251"/>
      <c r="T6" s="9"/>
      <c r="U6" s="187"/>
      <c r="V6" s="180" t="s">
        <v>34</v>
      </c>
      <c r="W6" s="11">
        <f>'6. RECOMENDACIONES cap. 6'!N7</f>
        <v>0.5</v>
      </c>
      <c r="X6" s="167">
        <f>+W6</f>
        <v>0.5</v>
      </c>
    </row>
    <row r="7" spans="1:3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5">
        <f>+'6. RECOMENDACIONES cap. 6'!F7</f>
        <v>0</v>
      </c>
      <c r="Q7" s="120"/>
      <c r="R7" s="120"/>
      <c r="S7" s="120"/>
    </row>
    <row r="8" spans="1:3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66">
        <f>+'6. RECOMENDACIONES cap. 6'!F8</f>
        <v>0</v>
      </c>
      <c r="Q8" s="120"/>
      <c r="R8" s="120"/>
      <c r="S8" s="120"/>
      <c r="U8" s="10"/>
      <c r="V8" s="10"/>
    </row>
    <row r="9" spans="1:3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52">
        <f>+'6. RECOMENDACIONES cap. 6'!F9</f>
        <v>0</v>
      </c>
      <c r="Q9" s="253"/>
      <c r="R9" s="253"/>
      <c r="S9" s="254"/>
      <c r="T9" s="9"/>
      <c r="U9" s="226" t="s">
        <v>25</v>
      </c>
      <c r="V9" s="226"/>
      <c r="W9" s="225"/>
      <c r="X9" s="225"/>
      <c r="Y9" s="225"/>
      <c r="Z9" s="225"/>
      <c r="AA9" s="225"/>
      <c r="AB9" s="225"/>
      <c r="AC9" s="225"/>
      <c r="AD9" s="225"/>
    </row>
    <row r="10" spans="1:3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55">
        <f>+'6. RECOMENDACIONES cap. 6'!F10</f>
        <v>0</v>
      </c>
      <c r="Q10" s="256"/>
      <c r="R10" s="256"/>
      <c r="S10" s="257"/>
      <c r="T10" s="9"/>
      <c r="U10" s="226"/>
      <c r="V10" s="226"/>
      <c r="W10" s="225"/>
      <c r="X10" s="225"/>
      <c r="Y10" s="225"/>
      <c r="Z10" s="225"/>
      <c r="AA10" s="225"/>
      <c r="AB10" s="225"/>
      <c r="AC10" s="225"/>
      <c r="AD10" s="225"/>
    </row>
    <row r="11" spans="1:31" s="120" customFormat="1" x14ac:dyDescent="0.25"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26"/>
      <c r="Q11" s="126"/>
      <c r="R11" s="126"/>
      <c r="S11" s="126"/>
      <c r="T11" s="126"/>
      <c r="U11" s="226" t="s">
        <v>23</v>
      </c>
      <c r="V11" s="226"/>
      <c r="W11" s="225"/>
      <c r="X11" s="225"/>
      <c r="Y11" s="225"/>
      <c r="Z11" s="225"/>
      <c r="AA11" s="225"/>
      <c r="AB11" s="225"/>
      <c r="AC11" s="225"/>
      <c r="AD11" s="225"/>
    </row>
    <row r="12" spans="1:31" s="120" customFormat="1" x14ac:dyDescent="0.25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26"/>
      <c r="Q12" s="126"/>
      <c r="R12" s="126"/>
      <c r="S12" s="126"/>
      <c r="T12" s="126"/>
      <c r="U12" s="226"/>
      <c r="V12" s="226"/>
      <c r="W12" s="225"/>
      <c r="X12" s="225"/>
      <c r="Y12" s="225"/>
      <c r="Z12" s="225"/>
      <c r="AA12" s="225"/>
      <c r="AB12" s="225"/>
      <c r="AC12" s="225"/>
      <c r="AD12" s="225"/>
    </row>
    <row r="13" spans="1:31" x14ac:dyDescent="0.25">
      <c r="A13" s="110" t="s">
        <v>209</v>
      </c>
    </row>
    <row r="14" spans="1:31" ht="29.25" customHeight="1" x14ac:dyDescent="0.25">
      <c r="A14" s="266" t="s">
        <v>129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8"/>
    </row>
    <row r="15" spans="1:31" ht="21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25"/>
      <c r="M15" s="125"/>
      <c r="N15" s="12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31.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120"/>
      <c r="Q16" s="120"/>
      <c r="R16" s="120"/>
      <c r="S16" s="120"/>
      <c r="T16" s="246" t="s">
        <v>49</v>
      </c>
      <c r="U16" s="247"/>
      <c r="V16" s="247"/>
      <c r="W16" s="248"/>
      <c r="X16" s="18"/>
      <c r="Y16" s="7"/>
    </row>
    <row r="17" spans="1:31" ht="30" customHeight="1" x14ac:dyDescent="0.25">
      <c r="A17" s="173" t="s">
        <v>20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272" t="s">
        <v>48</v>
      </c>
      <c r="Q17" s="272"/>
      <c r="R17" s="272"/>
      <c r="S17" s="272"/>
      <c r="T17" s="172" t="s">
        <v>18</v>
      </c>
      <c r="U17" s="172" t="s">
        <v>17</v>
      </c>
      <c r="V17" s="172" t="s">
        <v>15</v>
      </c>
      <c r="W17" s="173" t="s">
        <v>14</v>
      </c>
      <c r="X17" s="173" t="s">
        <v>47</v>
      </c>
      <c r="Y17" s="165" t="s">
        <v>152</v>
      </c>
      <c r="Z17" s="273" t="s">
        <v>12</v>
      </c>
      <c r="AA17" s="273"/>
      <c r="AB17" s="273"/>
      <c r="AC17" s="273"/>
      <c r="AD17" s="273"/>
      <c r="AE17" s="273"/>
    </row>
    <row r="18" spans="1:31" ht="30" customHeight="1" x14ac:dyDescent="0.25">
      <c r="A18" s="162" t="str">
        <f>+'6. RECOMENDACIONES cap. 6'!A18</f>
        <v>38. Equipos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>SUM(B18:N18)</f>
        <v>0</v>
      </c>
      <c r="P18" s="258"/>
      <c r="Q18" s="258"/>
      <c r="R18" s="258"/>
      <c r="S18" s="258"/>
      <c r="T18" s="157"/>
      <c r="U18" s="157"/>
      <c r="V18" s="157"/>
      <c r="W18" s="122">
        <f t="shared" ref="W18:W47" si="0">SUM(T18:V18)</f>
        <v>0</v>
      </c>
      <c r="X18" s="4">
        <f t="shared" ref="X18:X47" si="1">SUM(T18:U18)</f>
        <v>0</v>
      </c>
      <c r="Y18" s="3" t="str">
        <f t="shared" ref="Y18:Y47" si="2">+IF(T18&gt;=$W$6,"Pasa","No pasa")</f>
        <v>No pasa</v>
      </c>
      <c r="Z18" s="260"/>
      <c r="AA18" s="261"/>
      <c r="AB18" s="261"/>
      <c r="AC18" s="261"/>
      <c r="AD18" s="261"/>
      <c r="AE18" s="262"/>
    </row>
    <row r="19" spans="1:31" ht="30" customHeight="1" x14ac:dyDescent="0.25">
      <c r="A19" s="17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61">
        <f t="shared" ref="O19:O23" si="3">SUM(B19:N19)</f>
        <v>0</v>
      </c>
      <c r="P19" s="258"/>
      <c r="Q19" s="258"/>
      <c r="R19" s="258"/>
      <c r="S19" s="258"/>
      <c r="T19" s="157"/>
      <c r="U19" s="157"/>
      <c r="V19" s="157"/>
      <c r="W19" s="122">
        <f t="shared" si="0"/>
        <v>0</v>
      </c>
      <c r="X19" s="4">
        <f t="shared" si="1"/>
        <v>0</v>
      </c>
      <c r="Y19" s="3" t="str">
        <f t="shared" si="2"/>
        <v>No pasa</v>
      </c>
      <c r="Z19" s="260"/>
      <c r="AA19" s="261"/>
      <c r="AB19" s="261"/>
      <c r="AC19" s="261"/>
      <c r="AD19" s="261"/>
      <c r="AE19" s="262"/>
    </row>
    <row r="20" spans="1:31" ht="30" customHeight="1" x14ac:dyDescent="0.25">
      <c r="A20" s="176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258"/>
      <c r="Q20" s="258"/>
      <c r="R20" s="258"/>
      <c r="S20" s="258"/>
      <c r="T20" s="157"/>
      <c r="U20" s="157"/>
      <c r="V20" s="157"/>
      <c r="W20" s="122">
        <f t="shared" si="0"/>
        <v>0</v>
      </c>
      <c r="X20" s="4">
        <f t="shared" si="1"/>
        <v>0</v>
      </c>
      <c r="Y20" s="3" t="str">
        <f t="shared" si="2"/>
        <v>No pasa</v>
      </c>
      <c r="Z20" s="260"/>
      <c r="AA20" s="261"/>
      <c r="AB20" s="261"/>
      <c r="AC20" s="261"/>
      <c r="AD20" s="261"/>
      <c r="AE20" s="262"/>
    </row>
    <row r="21" spans="1:31" ht="30" customHeight="1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61">
        <f t="shared" si="3"/>
        <v>0</v>
      </c>
      <c r="P21" s="258"/>
      <c r="Q21" s="258"/>
      <c r="R21" s="258"/>
      <c r="S21" s="258"/>
      <c r="T21" s="157"/>
      <c r="U21" s="157"/>
      <c r="V21" s="157"/>
      <c r="W21" s="122">
        <f t="shared" si="0"/>
        <v>0</v>
      </c>
      <c r="X21" s="4">
        <f t="shared" si="1"/>
        <v>0</v>
      </c>
      <c r="Y21" s="3" t="str">
        <f t="shared" si="2"/>
        <v>No pasa</v>
      </c>
      <c r="Z21" s="260"/>
      <c r="AA21" s="261"/>
      <c r="AB21" s="261"/>
      <c r="AC21" s="261"/>
      <c r="AD21" s="261"/>
      <c r="AE21" s="262"/>
    </row>
    <row r="22" spans="1:31" ht="30" customHeight="1" x14ac:dyDescent="0.25">
      <c r="A22" s="176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3"/>
        <v>0</v>
      </c>
      <c r="P22" s="258"/>
      <c r="Q22" s="258"/>
      <c r="R22" s="258"/>
      <c r="S22" s="258"/>
      <c r="T22" s="157"/>
      <c r="U22" s="157"/>
      <c r="V22" s="157"/>
      <c r="W22" s="122">
        <f t="shared" si="0"/>
        <v>0</v>
      </c>
      <c r="X22" s="4">
        <f t="shared" si="1"/>
        <v>0</v>
      </c>
      <c r="Y22" s="3" t="str">
        <f t="shared" si="2"/>
        <v>No pasa</v>
      </c>
      <c r="Z22" s="260"/>
      <c r="AA22" s="261"/>
      <c r="AB22" s="261"/>
      <c r="AC22" s="261"/>
      <c r="AD22" s="261"/>
      <c r="AE22" s="262"/>
    </row>
    <row r="23" spans="1:31" ht="30" customHeight="1" x14ac:dyDescent="0.25">
      <c r="A23" s="17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>
        <f t="shared" si="3"/>
        <v>0</v>
      </c>
      <c r="P23" s="258"/>
      <c r="Q23" s="258"/>
      <c r="R23" s="258"/>
      <c r="S23" s="258"/>
      <c r="T23" s="157"/>
      <c r="U23" s="157"/>
      <c r="V23" s="157"/>
      <c r="W23" s="122">
        <f t="shared" si="0"/>
        <v>0</v>
      </c>
      <c r="X23" s="4">
        <f t="shared" si="1"/>
        <v>0</v>
      </c>
      <c r="Y23" s="3" t="str">
        <f t="shared" si="2"/>
        <v>No pasa</v>
      </c>
      <c r="Z23" s="260"/>
      <c r="AA23" s="261"/>
      <c r="AB23" s="261"/>
      <c r="AC23" s="261"/>
      <c r="AD23" s="261"/>
      <c r="AE23" s="262"/>
    </row>
    <row r="24" spans="1:31" ht="30" customHeight="1" x14ac:dyDescent="0.25">
      <c r="A24" s="108" t="str">
        <f>+'6. RECOMENDACIONES cap. 6'!A19</f>
        <v>39. Grupos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9">
        <f>SUM(B24:N24)</f>
        <v>0</v>
      </c>
      <c r="P24" s="259"/>
      <c r="Q24" s="259"/>
      <c r="R24" s="259"/>
      <c r="S24" s="259"/>
      <c r="T24" s="129"/>
      <c r="U24" s="129"/>
      <c r="V24" s="129"/>
      <c r="W24" s="122">
        <f t="shared" si="0"/>
        <v>0</v>
      </c>
      <c r="X24" s="174">
        <f t="shared" si="1"/>
        <v>0</v>
      </c>
      <c r="Y24" s="3" t="str">
        <f t="shared" si="2"/>
        <v>No pasa</v>
      </c>
      <c r="Z24" s="263"/>
      <c r="AA24" s="264"/>
      <c r="AB24" s="264"/>
      <c r="AC24" s="264"/>
      <c r="AD24" s="264"/>
      <c r="AE24" s="265"/>
    </row>
    <row r="25" spans="1:31" ht="30" customHeight="1" x14ac:dyDescent="0.25">
      <c r="A25" s="16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5">SUM(B25:N25)</f>
        <v>0</v>
      </c>
      <c r="P25" s="259"/>
      <c r="Q25" s="259"/>
      <c r="R25" s="259"/>
      <c r="S25" s="259"/>
      <c r="T25" s="129"/>
      <c r="U25" s="129"/>
      <c r="V25" s="129"/>
      <c r="W25" s="122">
        <f t="shared" si="0"/>
        <v>0</v>
      </c>
      <c r="X25" s="174">
        <f t="shared" si="1"/>
        <v>0</v>
      </c>
      <c r="Y25" s="3" t="str">
        <f t="shared" si="2"/>
        <v>No pasa</v>
      </c>
      <c r="Z25" s="263"/>
      <c r="AA25" s="264"/>
      <c r="AB25" s="264"/>
      <c r="AC25" s="264"/>
      <c r="AD25" s="264"/>
      <c r="AE25" s="265"/>
    </row>
    <row r="26" spans="1:31" ht="30" customHeight="1" x14ac:dyDescent="0.25">
      <c r="A26" s="16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9">
        <f t="shared" si="5"/>
        <v>0</v>
      </c>
      <c r="P26" s="259"/>
      <c r="Q26" s="259"/>
      <c r="R26" s="259"/>
      <c r="S26" s="259"/>
      <c r="T26" s="129"/>
      <c r="U26" s="129"/>
      <c r="V26" s="129"/>
      <c r="W26" s="122">
        <f t="shared" si="0"/>
        <v>0</v>
      </c>
      <c r="X26" s="174">
        <f t="shared" si="1"/>
        <v>0</v>
      </c>
      <c r="Y26" s="3" t="str">
        <f t="shared" si="2"/>
        <v>No pasa</v>
      </c>
      <c r="Z26" s="263"/>
      <c r="AA26" s="264"/>
      <c r="AB26" s="264"/>
      <c r="AC26" s="264"/>
      <c r="AD26" s="264"/>
      <c r="AE26" s="265"/>
    </row>
    <row r="27" spans="1:31" ht="30" customHeight="1" x14ac:dyDescent="0.25">
      <c r="A27" s="16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5"/>
        <v>0</v>
      </c>
      <c r="P27" s="259"/>
      <c r="Q27" s="259"/>
      <c r="R27" s="259"/>
      <c r="S27" s="259"/>
      <c r="T27" s="129"/>
      <c r="U27" s="129"/>
      <c r="V27" s="129"/>
      <c r="W27" s="122">
        <f t="shared" si="0"/>
        <v>0</v>
      </c>
      <c r="X27" s="174">
        <f t="shared" si="1"/>
        <v>0</v>
      </c>
      <c r="Y27" s="3" t="str">
        <f t="shared" si="2"/>
        <v>No pasa</v>
      </c>
      <c r="Z27" s="263"/>
      <c r="AA27" s="264"/>
      <c r="AB27" s="264"/>
      <c r="AC27" s="264"/>
      <c r="AD27" s="264"/>
      <c r="AE27" s="265"/>
    </row>
    <row r="28" spans="1:31" ht="30" customHeight="1" x14ac:dyDescent="0.25">
      <c r="A28" s="16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9">
        <f t="shared" si="5"/>
        <v>0</v>
      </c>
      <c r="P28" s="259"/>
      <c r="Q28" s="259"/>
      <c r="R28" s="259"/>
      <c r="S28" s="259"/>
      <c r="T28" s="129"/>
      <c r="U28" s="129"/>
      <c r="V28" s="129"/>
      <c r="W28" s="122">
        <f t="shared" si="0"/>
        <v>0</v>
      </c>
      <c r="X28" s="174">
        <f t="shared" si="1"/>
        <v>0</v>
      </c>
      <c r="Y28" s="3" t="str">
        <f t="shared" si="2"/>
        <v>No pasa</v>
      </c>
      <c r="Z28" s="263"/>
      <c r="AA28" s="264"/>
      <c r="AB28" s="264"/>
      <c r="AC28" s="264"/>
      <c r="AD28" s="264"/>
      <c r="AE28" s="265"/>
    </row>
    <row r="29" spans="1:31" ht="30" customHeight="1" x14ac:dyDescent="0.25">
      <c r="A29" s="16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5"/>
        <v>0</v>
      </c>
      <c r="P29" s="259"/>
      <c r="Q29" s="259"/>
      <c r="R29" s="259"/>
      <c r="S29" s="259"/>
      <c r="T29" s="129"/>
      <c r="U29" s="129"/>
      <c r="V29" s="129"/>
      <c r="W29" s="122">
        <f t="shared" si="0"/>
        <v>0</v>
      </c>
      <c r="X29" s="174">
        <f t="shared" si="1"/>
        <v>0</v>
      </c>
      <c r="Y29" s="3" t="str">
        <f t="shared" si="2"/>
        <v>No pasa</v>
      </c>
      <c r="Z29" s="263"/>
      <c r="AA29" s="264"/>
      <c r="AB29" s="264"/>
      <c r="AC29" s="264"/>
      <c r="AD29" s="264"/>
      <c r="AE29" s="265"/>
    </row>
    <row r="30" spans="1:31" ht="30" customHeight="1" x14ac:dyDescent="0.25">
      <c r="A30" s="162" t="str">
        <f>+'6. RECOMENDACIONES cap. 6'!A20</f>
        <v>40. Secciones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258"/>
      <c r="Q30" s="258"/>
      <c r="R30" s="258"/>
      <c r="S30" s="258"/>
      <c r="T30" s="157"/>
      <c r="U30" s="157"/>
      <c r="V30" s="157"/>
      <c r="W30" s="122">
        <f t="shared" si="0"/>
        <v>0</v>
      </c>
      <c r="X30" s="4">
        <f t="shared" si="1"/>
        <v>0</v>
      </c>
      <c r="Y30" s="3" t="str">
        <f t="shared" si="2"/>
        <v>No pasa</v>
      </c>
      <c r="Z30" s="260"/>
      <c r="AA30" s="261"/>
      <c r="AB30" s="261"/>
      <c r="AC30" s="261"/>
      <c r="AD30" s="261"/>
      <c r="AE30" s="262"/>
    </row>
    <row r="31" spans="1:31" ht="30" customHeight="1" x14ac:dyDescent="0.25">
      <c r="A31" s="17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1">
        <f t="shared" ref="O31:O35" si="6">SUM(B31:N31)</f>
        <v>0</v>
      </c>
      <c r="P31" s="258"/>
      <c r="Q31" s="258"/>
      <c r="R31" s="258"/>
      <c r="S31" s="258"/>
      <c r="T31" s="157"/>
      <c r="U31" s="157"/>
      <c r="V31" s="157"/>
      <c r="W31" s="122">
        <f t="shared" si="0"/>
        <v>0</v>
      </c>
      <c r="X31" s="4">
        <f t="shared" si="1"/>
        <v>0</v>
      </c>
      <c r="Y31" s="3" t="str">
        <f t="shared" si="2"/>
        <v>No pasa</v>
      </c>
      <c r="Z31" s="260"/>
      <c r="AA31" s="261"/>
      <c r="AB31" s="261"/>
      <c r="AC31" s="261"/>
      <c r="AD31" s="261"/>
      <c r="AE31" s="262"/>
    </row>
    <row r="32" spans="1:31" ht="30" customHeight="1" x14ac:dyDescent="0.25">
      <c r="A32" s="176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6"/>
        <v>0</v>
      </c>
      <c r="P32" s="258"/>
      <c r="Q32" s="258"/>
      <c r="R32" s="258"/>
      <c r="S32" s="258"/>
      <c r="T32" s="157"/>
      <c r="U32" s="157"/>
      <c r="V32" s="157"/>
      <c r="W32" s="122">
        <f t="shared" si="0"/>
        <v>0</v>
      </c>
      <c r="X32" s="4">
        <f t="shared" si="1"/>
        <v>0</v>
      </c>
      <c r="Y32" s="3" t="str">
        <f t="shared" si="2"/>
        <v>No pasa</v>
      </c>
      <c r="Z32" s="260"/>
      <c r="AA32" s="261"/>
      <c r="AB32" s="261"/>
      <c r="AC32" s="261"/>
      <c r="AD32" s="261"/>
      <c r="AE32" s="262"/>
    </row>
    <row r="33" spans="1:31" ht="30" customHeight="1" x14ac:dyDescent="0.25">
      <c r="A33" s="17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1">
        <f t="shared" si="6"/>
        <v>0</v>
      </c>
      <c r="P33" s="258"/>
      <c r="Q33" s="258"/>
      <c r="R33" s="258"/>
      <c r="S33" s="258"/>
      <c r="T33" s="157"/>
      <c r="U33" s="157"/>
      <c r="V33" s="157"/>
      <c r="W33" s="122">
        <f t="shared" si="0"/>
        <v>0</v>
      </c>
      <c r="X33" s="4">
        <f t="shared" si="1"/>
        <v>0</v>
      </c>
      <c r="Y33" s="3" t="str">
        <f t="shared" si="2"/>
        <v>No pasa</v>
      </c>
      <c r="Z33" s="260"/>
      <c r="AA33" s="261"/>
      <c r="AB33" s="261"/>
      <c r="AC33" s="261"/>
      <c r="AD33" s="261"/>
      <c r="AE33" s="262"/>
    </row>
    <row r="34" spans="1:31" ht="30" customHeight="1" x14ac:dyDescent="0.25">
      <c r="A34" s="176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6"/>
        <v>0</v>
      </c>
      <c r="P34" s="258"/>
      <c r="Q34" s="258"/>
      <c r="R34" s="258"/>
      <c r="S34" s="258"/>
      <c r="T34" s="157"/>
      <c r="U34" s="157"/>
      <c r="V34" s="157"/>
      <c r="W34" s="122">
        <f t="shared" si="0"/>
        <v>0</v>
      </c>
      <c r="X34" s="4">
        <f t="shared" si="1"/>
        <v>0</v>
      </c>
      <c r="Y34" s="3" t="str">
        <f t="shared" si="2"/>
        <v>No pasa</v>
      </c>
      <c r="Z34" s="260"/>
      <c r="AA34" s="261"/>
      <c r="AB34" s="261"/>
      <c r="AC34" s="261"/>
      <c r="AD34" s="261"/>
      <c r="AE34" s="262"/>
    </row>
    <row r="35" spans="1:31" ht="30" customHeight="1" x14ac:dyDescent="0.25">
      <c r="A35" s="17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61">
        <f t="shared" si="6"/>
        <v>0</v>
      </c>
      <c r="P35" s="258"/>
      <c r="Q35" s="258"/>
      <c r="R35" s="258"/>
      <c r="S35" s="258"/>
      <c r="T35" s="157"/>
      <c r="U35" s="157"/>
      <c r="V35" s="157"/>
      <c r="W35" s="122">
        <f t="shared" si="0"/>
        <v>0</v>
      </c>
      <c r="X35" s="4">
        <f t="shared" si="1"/>
        <v>0</v>
      </c>
      <c r="Y35" s="3" t="str">
        <f t="shared" si="2"/>
        <v>No pasa</v>
      </c>
      <c r="Z35" s="260"/>
      <c r="AA35" s="261"/>
      <c r="AB35" s="261"/>
      <c r="AC35" s="261"/>
      <c r="AD35" s="261"/>
      <c r="AE35" s="262"/>
    </row>
    <row r="36" spans="1:31" ht="30" customHeight="1" x14ac:dyDescent="0.25">
      <c r="A36" s="163" t="str">
        <f>+'6. RECOMENDACIONES cap. 6'!A21</f>
        <v>41. El director de sección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9">
        <f>SUM(B36:N36)</f>
        <v>0</v>
      </c>
      <c r="P36" s="259"/>
      <c r="Q36" s="259"/>
      <c r="R36" s="259"/>
      <c r="S36" s="259"/>
      <c r="T36" s="129"/>
      <c r="U36" s="129"/>
      <c r="V36" s="129"/>
      <c r="W36" s="122">
        <f t="shared" si="0"/>
        <v>0</v>
      </c>
      <c r="X36" s="174">
        <f t="shared" si="1"/>
        <v>0</v>
      </c>
      <c r="Y36" s="3" t="str">
        <f t="shared" si="2"/>
        <v>No pasa</v>
      </c>
      <c r="Z36" s="263"/>
      <c r="AA36" s="264"/>
      <c r="AB36" s="264"/>
      <c r="AC36" s="264"/>
      <c r="AD36" s="264"/>
      <c r="AE36" s="265"/>
    </row>
    <row r="37" spans="1:31" ht="30" customHeight="1" x14ac:dyDescent="0.25">
      <c r="A37" s="16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9">
        <f t="shared" ref="O37:O41" si="7">SUM(B37:N37)</f>
        <v>0</v>
      </c>
      <c r="P37" s="259"/>
      <c r="Q37" s="259"/>
      <c r="R37" s="259"/>
      <c r="S37" s="259"/>
      <c r="T37" s="129"/>
      <c r="U37" s="129"/>
      <c r="V37" s="129"/>
      <c r="W37" s="122">
        <f t="shared" si="0"/>
        <v>0</v>
      </c>
      <c r="X37" s="174">
        <f t="shared" si="1"/>
        <v>0</v>
      </c>
      <c r="Y37" s="3" t="str">
        <f t="shared" si="2"/>
        <v>No pasa</v>
      </c>
      <c r="Z37" s="263"/>
      <c r="AA37" s="264"/>
      <c r="AB37" s="264"/>
      <c r="AC37" s="264"/>
      <c r="AD37" s="264"/>
      <c r="AE37" s="265"/>
    </row>
    <row r="38" spans="1:31" ht="30" customHeight="1" x14ac:dyDescent="0.25">
      <c r="A38" s="163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9">
        <f t="shared" si="7"/>
        <v>0</v>
      </c>
      <c r="P38" s="259"/>
      <c r="Q38" s="259"/>
      <c r="R38" s="259"/>
      <c r="S38" s="259"/>
      <c r="T38" s="129"/>
      <c r="U38" s="129"/>
      <c r="V38" s="129"/>
      <c r="W38" s="122">
        <f t="shared" si="0"/>
        <v>0</v>
      </c>
      <c r="X38" s="174">
        <f t="shared" si="1"/>
        <v>0</v>
      </c>
      <c r="Y38" s="3" t="str">
        <f t="shared" si="2"/>
        <v>No pasa</v>
      </c>
      <c r="Z38" s="263"/>
      <c r="AA38" s="264"/>
      <c r="AB38" s="264"/>
      <c r="AC38" s="264"/>
      <c r="AD38" s="264"/>
      <c r="AE38" s="265"/>
    </row>
    <row r="39" spans="1:31" ht="30" customHeight="1" x14ac:dyDescent="0.25">
      <c r="A39" s="16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9">
        <f t="shared" si="7"/>
        <v>0</v>
      </c>
      <c r="P39" s="259"/>
      <c r="Q39" s="259"/>
      <c r="R39" s="259"/>
      <c r="S39" s="259"/>
      <c r="T39" s="129"/>
      <c r="U39" s="129"/>
      <c r="V39" s="129"/>
      <c r="W39" s="122">
        <f t="shared" si="0"/>
        <v>0</v>
      </c>
      <c r="X39" s="174">
        <f t="shared" si="1"/>
        <v>0</v>
      </c>
      <c r="Y39" s="3" t="str">
        <f t="shared" si="2"/>
        <v>No pasa</v>
      </c>
      <c r="Z39" s="263"/>
      <c r="AA39" s="264"/>
      <c r="AB39" s="264"/>
      <c r="AC39" s="264"/>
      <c r="AD39" s="264"/>
      <c r="AE39" s="265"/>
    </row>
    <row r="40" spans="1:31" ht="30" customHeight="1" x14ac:dyDescent="0.25">
      <c r="A40" s="163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9">
        <f t="shared" si="7"/>
        <v>0</v>
      </c>
      <c r="P40" s="259"/>
      <c r="Q40" s="259"/>
      <c r="R40" s="259"/>
      <c r="S40" s="259"/>
      <c r="T40" s="129"/>
      <c r="U40" s="129"/>
      <c r="V40" s="129"/>
      <c r="W40" s="122">
        <f t="shared" si="0"/>
        <v>0</v>
      </c>
      <c r="X40" s="174">
        <f t="shared" si="1"/>
        <v>0</v>
      </c>
      <c r="Y40" s="3" t="str">
        <f t="shared" si="2"/>
        <v>No pasa</v>
      </c>
      <c r="Z40" s="263"/>
      <c r="AA40" s="264"/>
      <c r="AB40" s="264"/>
      <c r="AC40" s="264"/>
      <c r="AD40" s="264"/>
      <c r="AE40" s="265"/>
    </row>
    <row r="41" spans="1:31" ht="30" customHeight="1" x14ac:dyDescent="0.25">
      <c r="A41" s="163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9">
        <f t="shared" si="7"/>
        <v>0</v>
      </c>
      <c r="P41" s="259"/>
      <c r="Q41" s="259"/>
      <c r="R41" s="259"/>
      <c r="S41" s="259"/>
      <c r="T41" s="129"/>
      <c r="U41" s="129"/>
      <c r="V41" s="129"/>
      <c r="W41" s="122">
        <f t="shared" si="0"/>
        <v>0</v>
      </c>
      <c r="X41" s="174">
        <f t="shared" si="1"/>
        <v>0</v>
      </c>
      <c r="Y41" s="3" t="str">
        <f t="shared" si="2"/>
        <v>No pasa</v>
      </c>
      <c r="Z41" s="263"/>
      <c r="AA41" s="264"/>
      <c r="AB41" s="264"/>
      <c r="AC41" s="264"/>
      <c r="AD41" s="264"/>
      <c r="AE41" s="265"/>
    </row>
    <row r="42" spans="1:31" ht="30" customHeight="1" x14ac:dyDescent="0.25">
      <c r="A42" s="109" t="str">
        <f>+'6. RECOMENDACIONES cap. 6'!A22</f>
        <v>42. Los formadores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61">
        <f>SUM(B42:N42)</f>
        <v>0</v>
      </c>
      <c r="P42" s="258"/>
      <c r="Q42" s="258"/>
      <c r="R42" s="258"/>
      <c r="S42" s="258"/>
      <c r="T42" s="157"/>
      <c r="U42" s="157"/>
      <c r="V42" s="157"/>
      <c r="W42" s="122">
        <f t="shared" si="0"/>
        <v>0</v>
      </c>
      <c r="X42" s="4">
        <f t="shared" si="1"/>
        <v>0</v>
      </c>
      <c r="Y42" s="3" t="str">
        <f t="shared" si="2"/>
        <v>No pasa</v>
      </c>
      <c r="Z42" s="260"/>
      <c r="AA42" s="261"/>
      <c r="AB42" s="261"/>
      <c r="AC42" s="261"/>
      <c r="AD42" s="261"/>
      <c r="AE42" s="262"/>
    </row>
    <row r="43" spans="1:31" ht="30" customHeight="1" x14ac:dyDescent="0.25">
      <c r="A43" s="17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61">
        <f t="shared" ref="O43:O47" si="8">SUM(B43:N43)</f>
        <v>0</v>
      </c>
      <c r="P43" s="258"/>
      <c r="Q43" s="258"/>
      <c r="R43" s="258"/>
      <c r="S43" s="258"/>
      <c r="T43" s="157"/>
      <c r="U43" s="157"/>
      <c r="V43" s="157"/>
      <c r="W43" s="122">
        <f t="shared" si="0"/>
        <v>0</v>
      </c>
      <c r="X43" s="4">
        <f t="shared" si="1"/>
        <v>0</v>
      </c>
      <c r="Y43" s="3" t="str">
        <f t="shared" si="2"/>
        <v>No pasa</v>
      </c>
      <c r="Z43" s="260"/>
      <c r="AA43" s="261"/>
      <c r="AB43" s="261"/>
      <c r="AC43" s="261"/>
      <c r="AD43" s="261"/>
      <c r="AE43" s="262"/>
    </row>
    <row r="44" spans="1:31" ht="30" customHeight="1" x14ac:dyDescent="0.25">
      <c r="A44" s="176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61">
        <f t="shared" si="8"/>
        <v>0</v>
      </c>
      <c r="P44" s="258"/>
      <c r="Q44" s="258"/>
      <c r="R44" s="258"/>
      <c r="S44" s="258"/>
      <c r="T44" s="157"/>
      <c r="U44" s="157"/>
      <c r="V44" s="157"/>
      <c r="W44" s="122">
        <f t="shared" si="0"/>
        <v>0</v>
      </c>
      <c r="X44" s="4">
        <f t="shared" si="1"/>
        <v>0</v>
      </c>
      <c r="Y44" s="3" t="str">
        <f t="shared" si="2"/>
        <v>No pasa</v>
      </c>
      <c r="Z44" s="260"/>
      <c r="AA44" s="261"/>
      <c r="AB44" s="261"/>
      <c r="AC44" s="261"/>
      <c r="AD44" s="261"/>
      <c r="AE44" s="262"/>
    </row>
    <row r="45" spans="1:31" ht="30" customHeight="1" x14ac:dyDescent="0.25">
      <c r="A45" s="17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61">
        <f t="shared" si="8"/>
        <v>0</v>
      </c>
      <c r="P45" s="258"/>
      <c r="Q45" s="258"/>
      <c r="R45" s="258"/>
      <c r="S45" s="258"/>
      <c r="T45" s="157"/>
      <c r="U45" s="157"/>
      <c r="V45" s="157"/>
      <c r="W45" s="122">
        <f t="shared" si="0"/>
        <v>0</v>
      </c>
      <c r="X45" s="4">
        <f t="shared" si="1"/>
        <v>0</v>
      </c>
      <c r="Y45" s="3" t="str">
        <f t="shared" si="2"/>
        <v>No pasa</v>
      </c>
      <c r="Z45" s="260"/>
      <c r="AA45" s="261"/>
      <c r="AB45" s="261"/>
      <c r="AC45" s="261"/>
      <c r="AD45" s="261"/>
      <c r="AE45" s="262"/>
    </row>
    <row r="46" spans="1:31" ht="30" customHeight="1" x14ac:dyDescent="0.25">
      <c r="A46" s="176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61">
        <f t="shared" si="8"/>
        <v>0</v>
      </c>
      <c r="P46" s="258"/>
      <c r="Q46" s="258"/>
      <c r="R46" s="258"/>
      <c r="S46" s="258"/>
      <c r="T46" s="157"/>
      <c r="U46" s="157"/>
      <c r="V46" s="157"/>
      <c r="W46" s="122">
        <f t="shared" si="0"/>
        <v>0</v>
      </c>
      <c r="X46" s="4">
        <f t="shared" si="1"/>
        <v>0</v>
      </c>
      <c r="Y46" s="3" t="str">
        <f t="shared" si="2"/>
        <v>No pasa</v>
      </c>
      <c r="Z46" s="260"/>
      <c r="AA46" s="261"/>
      <c r="AB46" s="261"/>
      <c r="AC46" s="261"/>
      <c r="AD46" s="261"/>
      <c r="AE46" s="262"/>
    </row>
    <row r="47" spans="1:31" ht="30" customHeight="1" x14ac:dyDescent="0.25">
      <c r="A47" s="17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61">
        <f t="shared" si="8"/>
        <v>0</v>
      </c>
      <c r="P47" s="258"/>
      <c r="Q47" s="258"/>
      <c r="R47" s="258"/>
      <c r="S47" s="258"/>
      <c r="T47" s="157"/>
      <c r="U47" s="157"/>
      <c r="V47" s="157"/>
      <c r="W47" s="122">
        <f t="shared" si="0"/>
        <v>0</v>
      </c>
      <c r="X47" s="4">
        <f t="shared" si="1"/>
        <v>0</v>
      </c>
      <c r="Y47" s="3" t="str">
        <f t="shared" si="2"/>
        <v>No pasa</v>
      </c>
      <c r="Z47" s="260"/>
      <c r="AA47" s="261"/>
      <c r="AB47" s="261"/>
      <c r="AC47" s="261"/>
      <c r="AD47" s="261"/>
      <c r="AE47" s="262"/>
    </row>
    <row r="49" spans="1:31" s="120" customFormat="1" ht="15.75" x14ac:dyDescent="0.25">
      <c r="A49" s="239" t="s">
        <v>0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</row>
  </sheetData>
  <mergeCells count="75">
    <mergeCell ref="Z47:AE47"/>
    <mergeCell ref="Z39:AE39"/>
    <mergeCell ref="Z40:AE40"/>
    <mergeCell ref="Z41:AE41"/>
    <mergeCell ref="Z42:AE42"/>
    <mergeCell ref="Z43:AE43"/>
    <mergeCell ref="Z37:AE37"/>
    <mergeCell ref="Z38:AE38"/>
    <mergeCell ref="Z44:AE44"/>
    <mergeCell ref="Z45:AE45"/>
    <mergeCell ref="Z46:AE46"/>
    <mergeCell ref="Z32:AE32"/>
    <mergeCell ref="Z33:AE33"/>
    <mergeCell ref="Z34:AE34"/>
    <mergeCell ref="Z35:AE35"/>
    <mergeCell ref="Z36:AE36"/>
    <mergeCell ref="Z27:AE27"/>
    <mergeCell ref="Z28:AE28"/>
    <mergeCell ref="Z29:AE29"/>
    <mergeCell ref="Z30:AE30"/>
    <mergeCell ref="Z31:AE31"/>
    <mergeCell ref="A4:AE4"/>
    <mergeCell ref="A14:AE14"/>
    <mergeCell ref="B16:O16"/>
    <mergeCell ref="T16:W16"/>
    <mergeCell ref="Z24:AE24"/>
    <mergeCell ref="Z17:AE17"/>
    <mergeCell ref="Z18:AE18"/>
    <mergeCell ref="Z19:AE19"/>
    <mergeCell ref="Z20:AE20"/>
    <mergeCell ref="P26:S26"/>
    <mergeCell ref="P17:S17"/>
    <mergeCell ref="P18:S18"/>
    <mergeCell ref="P19:S19"/>
    <mergeCell ref="P20:S20"/>
    <mergeCell ref="P24:S24"/>
    <mergeCell ref="P25:S25"/>
    <mergeCell ref="P21:S21"/>
    <mergeCell ref="P22:S22"/>
    <mergeCell ref="P23:S23"/>
    <mergeCell ref="Z25:AE25"/>
    <mergeCell ref="Z26:AE26"/>
    <mergeCell ref="Z21:AE21"/>
    <mergeCell ref="Z22:AE22"/>
    <mergeCell ref="Z23:AE23"/>
    <mergeCell ref="P43:S43"/>
    <mergeCell ref="P44:S44"/>
    <mergeCell ref="P38:S38"/>
    <mergeCell ref="P27:S27"/>
    <mergeCell ref="P28:S28"/>
    <mergeCell ref="P29:S29"/>
    <mergeCell ref="P30:S30"/>
    <mergeCell ref="P31:S31"/>
    <mergeCell ref="P32:S32"/>
    <mergeCell ref="P33:S33"/>
    <mergeCell ref="P34:S34"/>
    <mergeCell ref="P35:S35"/>
    <mergeCell ref="P36:S36"/>
    <mergeCell ref="P37:S37"/>
    <mergeCell ref="A49:AE49"/>
    <mergeCell ref="A2:AE2"/>
    <mergeCell ref="U9:V10"/>
    <mergeCell ref="W9:AD10"/>
    <mergeCell ref="U11:V12"/>
    <mergeCell ref="W11:AD12"/>
    <mergeCell ref="P6:S6"/>
    <mergeCell ref="P9:S9"/>
    <mergeCell ref="P10:S10"/>
    <mergeCell ref="P45:S45"/>
    <mergeCell ref="P46:S46"/>
    <mergeCell ref="P47:S47"/>
    <mergeCell ref="P39:S39"/>
    <mergeCell ref="P40:S40"/>
    <mergeCell ref="P41:S41"/>
    <mergeCell ref="P42:S42"/>
  </mergeCells>
  <conditionalFormatting sqref="X18">
    <cfRule type="expression" dxfId="247" priority="94">
      <formula>W18&lt;&gt;$P$8</formula>
    </cfRule>
  </conditionalFormatting>
  <conditionalFormatting sqref="Y18">
    <cfRule type="beginsWith" dxfId="246" priority="95" operator="beginsWith" text="No pasa">
      <formula>LEFT(Y18,LEN("No pasa"))="No pasa"</formula>
    </cfRule>
    <cfRule type="endsWith" dxfId="245" priority="96" operator="endsWith" text="Pasa">
      <formula>RIGHT(Y18,LEN("Pasa"))="Pasa"</formula>
    </cfRule>
  </conditionalFormatting>
  <conditionalFormatting sqref="X19">
    <cfRule type="expression" dxfId="244" priority="88">
      <formula>W19&lt;&gt;$P$8</formula>
    </cfRule>
  </conditionalFormatting>
  <conditionalFormatting sqref="Y19">
    <cfRule type="beginsWith" dxfId="243" priority="89" operator="beginsWith" text="No pasa">
      <formula>LEFT(Y19,LEN("No pasa"))="No pasa"</formula>
    </cfRule>
    <cfRule type="endsWith" dxfId="242" priority="90" operator="endsWith" text="Pasa">
      <formula>RIGHT(Y19,LEN("Pasa"))="Pasa"</formula>
    </cfRule>
  </conditionalFormatting>
  <conditionalFormatting sqref="X20">
    <cfRule type="expression" dxfId="241" priority="82">
      <formula>W20&lt;&gt;$P$8</formula>
    </cfRule>
  </conditionalFormatting>
  <conditionalFormatting sqref="Y20">
    <cfRule type="beginsWith" dxfId="240" priority="83" operator="beginsWith" text="No pasa">
      <formula>LEFT(Y20,LEN("No pasa"))="No pasa"</formula>
    </cfRule>
    <cfRule type="endsWith" dxfId="239" priority="84" operator="endsWith" text="Pasa">
      <formula>RIGHT(Y20,LEN("Pasa"))="Pasa"</formula>
    </cfRule>
  </conditionalFormatting>
  <conditionalFormatting sqref="X21">
    <cfRule type="expression" dxfId="238" priority="79">
      <formula>W21&lt;&gt;$P$8</formula>
    </cfRule>
  </conditionalFormatting>
  <conditionalFormatting sqref="Y21">
    <cfRule type="beginsWith" dxfId="237" priority="80" operator="beginsWith" text="No pasa">
      <formula>LEFT(Y21,LEN("No pasa"))="No pasa"</formula>
    </cfRule>
    <cfRule type="endsWith" dxfId="236" priority="81" operator="endsWith" text="Pasa">
      <formula>RIGHT(Y21,LEN("Pasa"))="Pasa"</formula>
    </cfRule>
  </conditionalFormatting>
  <conditionalFormatting sqref="X22">
    <cfRule type="expression" dxfId="235" priority="76">
      <formula>W22&lt;&gt;$P$8</formula>
    </cfRule>
  </conditionalFormatting>
  <conditionalFormatting sqref="Y22">
    <cfRule type="beginsWith" dxfId="234" priority="77" operator="beginsWith" text="No pasa">
      <formula>LEFT(Y22,LEN("No pasa"))="No pasa"</formula>
    </cfRule>
    <cfRule type="endsWith" dxfId="233" priority="78" operator="endsWith" text="Pasa">
      <formula>RIGHT(Y22,LEN("Pasa"))="Pasa"</formula>
    </cfRule>
  </conditionalFormatting>
  <conditionalFormatting sqref="X23">
    <cfRule type="expression" dxfId="232" priority="73">
      <formula>W23&lt;&gt;$P$8</formula>
    </cfRule>
  </conditionalFormatting>
  <conditionalFormatting sqref="Y23">
    <cfRule type="beginsWith" dxfId="231" priority="74" operator="beginsWith" text="No pasa">
      <formula>LEFT(Y23,LEN("No pasa"))="No pasa"</formula>
    </cfRule>
    <cfRule type="endsWith" dxfId="230" priority="75" operator="endsWith" text="Pasa">
      <formula>RIGHT(Y23,LEN("Pasa"))="Pasa"</formula>
    </cfRule>
  </conditionalFormatting>
  <conditionalFormatting sqref="X24">
    <cfRule type="expression" dxfId="229" priority="70">
      <formula>W24&lt;&gt;$P$8</formula>
    </cfRule>
  </conditionalFormatting>
  <conditionalFormatting sqref="Y24">
    <cfRule type="beginsWith" dxfId="228" priority="71" operator="beginsWith" text="No pasa">
      <formula>LEFT(Y24,LEN("No pasa"))="No pasa"</formula>
    </cfRule>
    <cfRule type="endsWith" dxfId="227" priority="72" operator="endsWith" text="Pasa">
      <formula>RIGHT(Y24,LEN("Pasa"))="Pasa"</formula>
    </cfRule>
  </conditionalFormatting>
  <conditionalFormatting sqref="X25">
    <cfRule type="expression" dxfId="226" priority="67">
      <formula>W25&lt;&gt;$P$8</formula>
    </cfRule>
  </conditionalFormatting>
  <conditionalFormatting sqref="Y25">
    <cfRule type="beginsWith" dxfId="225" priority="68" operator="beginsWith" text="No pasa">
      <formula>LEFT(Y25,LEN("No pasa"))="No pasa"</formula>
    </cfRule>
    <cfRule type="endsWith" dxfId="224" priority="69" operator="endsWith" text="Pasa">
      <formula>RIGHT(Y25,LEN("Pasa"))="Pasa"</formula>
    </cfRule>
  </conditionalFormatting>
  <conditionalFormatting sqref="X26">
    <cfRule type="expression" dxfId="223" priority="64">
      <formula>W26&lt;&gt;$P$8</formula>
    </cfRule>
  </conditionalFormatting>
  <conditionalFormatting sqref="Y26">
    <cfRule type="beginsWith" dxfId="222" priority="65" operator="beginsWith" text="No pasa">
      <formula>LEFT(Y26,LEN("No pasa"))="No pasa"</formula>
    </cfRule>
    <cfRule type="endsWith" dxfId="221" priority="66" operator="endsWith" text="Pasa">
      <formula>RIGHT(Y26,LEN("Pasa"))="Pasa"</formula>
    </cfRule>
  </conditionalFormatting>
  <conditionalFormatting sqref="X27">
    <cfRule type="expression" dxfId="220" priority="61">
      <formula>W27&lt;&gt;$P$8</formula>
    </cfRule>
  </conditionalFormatting>
  <conditionalFormatting sqref="Y27">
    <cfRule type="beginsWith" dxfId="219" priority="62" operator="beginsWith" text="No pasa">
      <formula>LEFT(Y27,LEN("No pasa"))="No pasa"</formula>
    </cfRule>
    <cfRule type="endsWith" dxfId="218" priority="63" operator="endsWith" text="Pasa">
      <formula>RIGHT(Y27,LEN("Pasa"))="Pasa"</formula>
    </cfRule>
  </conditionalFormatting>
  <conditionalFormatting sqref="X28">
    <cfRule type="expression" dxfId="217" priority="58">
      <formula>W28&lt;&gt;$P$8</formula>
    </cfRule>
  </conditionalFormatting>
  <conditionalFormatting sqref="Y28">
    <cfRule type="beginsWith" dxfId="216" priority="59" operator="beginsWith" text="No pasa">
      <formula>LEFT(Y28,LEN("No pasa"))="No pasa"</formula>
    </cfRule>
    <cfRule type="endsWith" dxfId="215" priority="60" operator="endsWith" text="Pasa">
      <formula>RIGHT(Y28,LEN("Pasa"))="Pasa"</formula>
    </cfRule>
  </conditionalFormatting>
  <conditionalFormatting sqref="X29">
    <cfRule type="expression" dxfId="214" priority="55">
      <formula>W29&lt;&gt;$P$8</formula>
    </cfRule>
  </conditionalFormatting>
  <conditionalFormatting sqref="Y29">
    <cfRule type="beginsWith" dxfId="213" priority="56" operator="beginsWith" text="No pasa">
      <formula>LEFT(Y29,LEN("No pasa"))="No pasa"</formula>
    </cfRule>
    <cfRule type="endsWith" dxfId="212" priority="57" operator="endsWith" text="Pasa">
      <formula>RIGHT(Y29,LEN("Pasa"))="Pasa"</formula>
    </cfRule>
  </conditionalFormatting>
  <conditionalFormatting sqref="X30">
    <cfRule type="expression" dxfId="211" priority="52">
      <formula>W30&lt;&gt;$P$8</formula>
    </cfRule>
  </conditionalFormatting>
  <conditionalFormatting sqref="Y30">
    <cfRule type="beginsWith" dxfId="210" priority="53" operator="beginsWith" text="No pasa">
      <formula>LEFT(Y30,LEN("No pasa"))="No pasa"</formula>
    </cfRule>
    <cfRule type="endsWith" dxfId="209" priority="54" operator="endsWith" text="Pasa">
      <formula>RIGHT(Y30,LEN("Pasa"))="Pasa"</formula>
    </cfRule>
  </conditionalFormatting>
  <conditionalFormatting sqref="X31">
    <cfRule type="expression" dxfId="208" priority="49">
      <formula>W31&lt;&gt;$P$8</formula>
    </cfRule>
  </conditionalFormatting>
  <conditionalFormatting sqref="Y31">
    <cfRule type="beginsWith" dxfId="207" priority="50" operator="beginsWith" text="No pasa">
      <formula>LEFT(Y31,LEN("No pasa"))="No pasa"</formula>
    </cfRule>
    <cfRule type="endsWith" dxfId="206" priority="51" operator="endsWith" text="Pasa">
      <formula>RIGHT(Y31,LEN("Pasa"))="Pasa"</formula>
    </cfRule>
  </conditionalFormatting>
  <conditionalFormatting sqref="X32">
    <cfRule type="expression" dxfId="205" priority="46">
      <formula>W32&lt;&gt;$P$8</formula>
    </cfRule>
  </conditionalFormatting>
  <conditionalFormatting sqref="Y32">
    <cfRule type="beginsWith" dxfId="204" priority="47" operator="beginsWith" text="No pasa">
      <formula>LEFT(Y32,LEN("No pasa"))="No pasa"</formula>
    </cfRule>
    <cfRule type="endsWith" dxfId="203" priority="48" operator="endsWith" text="Pasa">
      <formula>RIGHT(Y32,LEN("Pasa"))="Pasa"</formula>
    </cfRule>
  </conditionalFormatting>
  <conditionalFormatting sqref="X33">
    <cfRule type="expression" dxfId="202" priority="43">
      <formula>W33&lt;&gt;$P$8</formula>
    </cfRule>
  </conditionalFormatting>
  <conditionalFormatting sqref="Y33">
    <cfRule type="beginsWith" dxfId="201" priority="44" operator="beginsWith" text="No pasa">
      <formula>LEFT(Y33,LEN("No pasa"))="No pasa"</formula>
    </cfRule>
    <cfRule type="endsWith" dxfId="200" priority="45" operator="endsWith" text="Pasa">
      <formula>RIGHT(Y33,LEN("Pasa"))="Pasa"</formula>
    </cfRule>
  </conditionalFormatting>
  <conditionalFormatting sqref="X34">
    <cfRule type="expression" dxfId="199" priority="40">
      <formula>W34&lt;&gt;$P$8</formula>
    </cfRule>
  </conditionalFormatting>
  <conditionalFormatting sqref="Y34">
    <cfRule type="beginsWith" dxfId="198" priority="41" operator="beginsWith" text="No pasa">
      <formula>LEFT(Y34,LEN("No pasa"))="No pasa"</formula>
    </cfRule>
    <cfRule type="endsWith" dxfId="197" priority="42" operator="endsWith" text="Pasa">
      <formula>RIGHT(Y34,LEN("Pasa"))="Pasa"</formula>
    </cfRule>
  </conditionalFormatting>
  <conditionalFormatting sqref="X35">
    <cfRule type="expression" dxfId="196" priority="37">
      <formula>W35&lt;&gt;$P$8</formula>
    </cfRule>
  </conditionalFormatting>
  <conditionalFormatting sqref="Y35">
    <cfRule type="beginsWith" dxfId="195" priority="38" operator="beginsWith" text="No pasa">
      <formula>LEFT(Y35,LEN("No pasa"))="No pasa"</formula>
    </cfRule>
    <cfRule type="endsWith" dxfId="194" priority="39" operator="endsWith" text="Pasa">
      <formula>RIGHT(Y35,LEN("Pasa"))="Pasa"</formula>
    </cfRule>
  </conditionalFormatting>
  <conditionalFormatting sqref="X36">
    <cfRule type="expression" dxfId="193" priority="34">
      <formula>W36&lt;&gt;$P$8</formula>
    </cfRule>
  </conditionalFormatting>
  <conditionalFormatting sqref="Y36">
    <cfRule type="beginsWith" dxfId="192" priority="35" operator="beginsWith" text="No pasa">
      <formula>LEFT(Y36,LEN("No pasa"))="No pasa"</formula>
    </cfRule>
    <cfRule type="endsWith" dxfId="191" priority="36" operator="endsWith" text="Pasa">
      <formula>RIGHT(Y36,LEN("Pasa"))="Pasa"</formula>
    </cfRule>
  </conditionalFormatting>
  <conditionalFormatting sqref="X37">
    <cfRule type="expression" dxfId="190" priority="31">
      <formula>W37&lt;&gt;$P$8</formula>
    </cfRule>
  </conditionalFormatting>
  <conditionalFormatting sqref="Y37">
    <cfRule type="beginsWith" dxfId="189" priority="32" operator="beginsWith" text="No pasa">
      <formula>LEFT(Y37,LEN("No pasa"))="No pasa"</formula>
    </cfRule>
    <cfRule type="endsWith" dxfId="188" priority="33" operator="endsWith" text="Pasa">
      <formula>RIGHT(Y37,LEN("Pasa"))="Pasa"</formula>
    </cfRule>
  </conditionalFormatting>
  <conditionalFormatting sqref="X38">
    <cfRule type="expression" dxfId="187" priority="28">
      <formula>W38&lt;&gt;$P$8</formula>
    </cfRule>
  </conditionalFormatting>
  <conditionalFormatting sqref="Y38">
    <cfRule type="beginsWith" dxfId="186" priority="29" operator="beginsWith" text="No pasa">
      <formula>LEFT(Y38,LEN("No pasa"))="No pasa"</formula>
    </cfRule>
    <cfRule type="endsWith" dxfId="185" priority="30" operator="endsWith" text="Pasa">
      <formula>RIGHT(Y38,LEN("Pasa"))="Pasa"</formula>
    </cfRule>
  </conditionalFormatting>
  <conditionalFormatting sqref="X39">
    <cfRule type="expression" dxfId="184" priority="25">
      <formula>W39&lt;&gt;$P$8</formula>
    </cfRule>
  </conditionalFormatting>
  <conditionalFormatting sqref="Y39">
    <cfRule type="beginsWith" dxfId="183" priority="26" operator="beginsWith" text="No pasa">
      <formula>LEFT(Y39,LEN("No pasa"))="No pasa"</formula>
    </cfRule>
    <cfRule type="endsWith" dxfId="182" priority="27" operator="endsWith" text="Pasa">
      <formula>RIGHT(Y39,LEN("Pasa"))="Pasa"</formula>
    </cfRule>
  </conditionalFormatting>
  <conditionalFormatting sqref="X40">
    <cfRule type="expression" dxfId="181" priority="22">
      <formula>W40&lt;&gt;$P$8</formula>
    </cfRule>
  </conditionalFormatting>
  <conditionalFormatting sqref="Y40">
    <cfRule type="beginsWith" dxfId="180" priority="23" operator="beginsWith" text="No pasa">
      <formula>LEFT(Y40,LEN("No pasa"))="No pasa"</formula>
    </cfRule>
    <cfRule type="endsWith" dxfId="179" priority="24" operator="endsWith" text="Pasa">
      <formula>RIGHT(Y40,LEN("Pasa"))="Pasa"</formula>
    </cfRule>
  </conditionalFormatting>
  <conditionalFormatting sqref="X41">
    <cfRule type="expression" dxfId="178" priority="19">
      <formula>W41&lt;&gt;$P$8</formula>
    </cfRule>
  </conditionalFormatting>
  <conditionalFormatting sqref="Y41">
    <cfRule type="beginsWith" dxfId="177" priority="20" operator="beginsWith" text="No pasa">
      <formula>LEFT(Y41,LEN("No pasa"))="No pasa"</formula>
    </cfRule>
    <cfRule type="endsWith" dxfId="176" priority="21" operator="endsWith" text="Pasa">
      <formula>RIGHT(Y41,LEN("Pasa"))="Pasa"</formula>
    </cfRule>
  </conditionalFormatting>
  <conditionalFormatting sqref="X42">
    <cfRule type="expression" dxfId="175" priority="16">
      <formula>W42&lt;&gt;$P$8</formula>
    </cfRule>
  </conditionalFormatting>
  <conditionalFormatting sqref="Y42">
    <cfRule type="beginsWith" dxfId="174" priority="17" operator="beginsWith" text="No pasa">
      <formula>LEFT(Y42,LEN("No pasa"))="No pasa"</formula>
    </cfRule>
    <cfRule type="endsWith" dxfId="173" priority="18" operator="endsWith" text="Pasa">
      <formula>RIGHT(Y42,LEN("Pasa"))="Pasa"</formula>
    </cfRule>
  </conditionalFormatting>
  <conditionalFormatting sqref="X43">
    <cfRule type="expression" dxfId="172" priority="13">
      <formula>W43&lt;&gt;$P$8</formula>
    </cfRule>
  </conditionalFormatting>
  <conditionalFormatting sqref="Y43">
    <cfRule type="beginsWith" dxfId="171" priority="14" operator="beginsWith" text="No pasa">
      <formula>LEFT(Y43,LEN("No pasa"))="No pasa"</formula>
    </cfRule>
    <cfRule type="endsWith" dxfId="170" priority="15" operator="endsWith" text="Pasa">
      <formula>RIGHT(Y43,LEN("Pasa"))="Pasa"</formula>
    </cfRule>
  </conditionalFormatting>
  <conditionalFormatting sqref="X44">
    <cfRule type="expression" dxfId="169" priority="10">
      <formula>W44&lt;&gt;$P$8</formula>
    </cfRule>
  </conditionalFormatting>
  <conditionalFormatting sqref="Y44">
    <cfRule type="beginsWith" dxfId="168" priority="11" operator="beginsWith" text="No pasa">
      <formula>LEFT(Y44,LEN("No pasa"))="No pasa"</formula>
    </cfRule>
    <cfRule type="endsWith" dxfId="167" priority="12" operator="endsWith" text="Pasa">
      <formula>RIGHT(Y44,LEN("Pasa"))="Pasa"</formula>
    </cfRule>
  </conditionalFormatting>
  <conditionalFormatting sqref="X45">
    <cfRule type="expression" dxfId="166" priority="7">
      <formula>W45&lt;&gt;$P$8</formula>
    </cfRule>
  </conditionalFormatting>
  <conditionalFormatting sqref="Y45">
    <cfRule type="beginsWith" dxfId="165" priority="8" operator="beginsWith" text="No pasa">
      <formula>LEFT(Y45,LEN("No pasa"))="No pasa"</formula>
    </cfRule>
    <cfRule type="endsWith" dxfId="164" priority="9" operator="endsWith" text="Pasa">
      <formula>RIGHT(Y45,LEN("Pasa"))="Pasa"</formula>
    </cfRule>
  </conditionalFormatting>
  <conditionalFormatting sqref="X46">
    <cfRule type="expression" dxfId="163" priority="4">
      <formula>W46&lt;&gt;$P$8</formula>
    </cfRule>
  </conditionalFormatting>
  <conditionalFormatting sqref="Y46">
    <cfRule type="beginsWith" dxfId="162" priority="5" operator="beginsWith" text="No pasa">
      <formula>LEFT(Y46,LEN("No pasa"))="No pasa"</formula>
    </cfRule>
    <cfRule type="endsWith" dxfId="161" priority="6" operator="endsWith" text="Pasa">
      <formula>RIGHT(Y46,LEN("Pasa"))="Pasa"</formula>
    </cfRule>
  </conditionalFormatting>
  <conditionalFormatting sqref="X47">
    <cfRule type="expression" dxfId="160" priority="1">
      <formula>W47&lt;&gt;$P$8</formula>
    </cfRule>
  </conditionalFormatting>
  <conditionalFormatting sqref="Y47">
    <cfRule type="beginsWith" dxfId="159" priority="2" operator="beginsWith" text="No pasa">
      <formula>LEFT(Y47,LEN("No pasa"))="No pasa"</formula>
    </cfRule>
    <cfRule type="endsWith" dxfId="158" priority="3" operator="endsWith" text="Pasa">
      <formula>RIGHT(Y47,LEN("Pasa"))="Pasa"</formula>
    </cfRule>
  </conditionalFormatting>
  <pageMargins left="0.70866141732283472" right="0.70866141732283472" top="0.74803149606299213" bottom="0.74803149606299213" header="0.31496062992125984" footer="0.31496062992125984"/>
  <pageSetup scale="45" fitToHeight="1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opLeftCell="A16" workbookViewId="0">
      <selection activeCell="K19" sqref="K19:S23"/>
    </sheetView>
  </sheetViews>
  <sheetFormatPr defaultColWidth="8.85546875" defaultRowHeight="15" x14ac:dyDescent="0.25"/>
  <cols>
    <col min="1" max="1" width="38.28515625" style="1" customWidth="1"/>
    <col min="2" max="3" width="11.85546875" style="1" customWidth="1"/>
    <col min="4" max="4" width="10.85546875" style="1" customWidth="1"/>
    <col min="5" max="6" width="10.42578125" style="1" customWidth="1"/>
    <col min="7" max="7" width="12.140625" style="1" customWidth="1"/>
    <col min="8" max="8" width="13.28515625" style="1" hidden="1" customWidth="1"/>
    <col min="9" max="9" width="12.140625" style="1" customWidth="1"/>
    <col min="10" max="10" width="18.140625" style="1" customWidth="1"/>
    <col min="11" max="19" width="8.85546875" style="1"/>
    <col min="20" max="20" width="2" style="10" hidden="1" customWidth="1"/>
    <col min="21" max="24" width="8.85546875" style="10" customWidth="1"/>
    <col min="25" max="16384" width="8.85546875" style="1"/>
  </cols>
  <sheetData>
    <row r="1" spans="1:24" x14ac:dyDescent="0.25">
      <c r="A1" s="12" t="s">
        <v>207</v>
      </c>
      <c r="B1" s="12"/>
      <c r="C1" s="12"/>
      <c r="D1" s="12"/>
    </row>
    <row r="2" spans="1:24" s="120" customForma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107"/>
      <c r="U2" s="107"/>
      <c r="V2" s="127"/>
    </row>
    <row r="3" spans="1:24" s="120" customFormat="1" x14ac:dyDescent="0.25">
      <c r="A3" s="128"/>
      <c r="B3" s="128"/>
      <c r="C3" s="128"/>
      <c r="D3" s="128"/>
      <c r="E3" s="128"/>
      <c r="V3" s="127"/>
    </row>
    <row r="4" spans="1:24" ht="26.25" customHeight="1" x14ac:dyDescent="0.4">
      <c r="A4" s="222" t="s">
        <v>112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X4" s="10" t="b">
        <f>+ISEVEN($E$8)</f>
        <v>1</v>
      </c>
    </row>
    <row r="6" spans="1:24" x14ac:dyDescent="0.25">
      <c r="B6" s="97"/>
      <c r="C6" s="97"/>
      <c r="D6" s="180" t="s">
        <v>30</v>
      </c>
      <c r="E6" s="91"/>
      <c r="F6" s="92"/>
      <c r="G6" s="93"/>
      <c r="I6" s="9"/>
      <c r="J6" s="185"/>
      <c r="K6" s="186" t="s">
        <v>34</v>
      </c>
      <c r="L6" s="55">
        <f>+IF(X4=TRUE,(E8/2)+1,(E8/2)+0.5)</f>
        <v>1</v>
      </c>
    </row>
    <row r="7" spans="1:24" x14ac:dyDescent="0.25">
      <c r="B7" s="97"/>
      <c r="C7" s="97"/>
      <c r="D7" s="180" t="s">
        <v>28</v>
      </c>
      <c r="E7" s="69"/>
      <c r="J7" s="10"/>
      <c r="K7" s="10"/>
    </row>
    <row r="8" spans="1:24" x14ac:dyDescent="0.25">
      <c r="B8" s="97"/>
      <c r="C8" s="97"/>
      <c r="D8" s="180" t="s">
        <v>27</v>
      </c>
      <c r="E8" s="59"/>
      <c r="J8" s="10"/>
      <c r="K8" s="10"/>
    </row>
    <row r="9" spans="1:24" x14ac:dyDescent="0.25">
      <c r="B9" s="97"/>
      <c r="C9" s="97"/>
      <c r="D9" s="180" t="s">
        <v>26</v>
      </c>
      <c r="E9" s="94"/>
      <c r="F9" s="95"/>
      <c r="G9" s="96"/>
      <c r="I9" s="9"/>
      <c r="J9" s="226" t="s">
        <v>25</v>
      </c>
      <c r="K9" s="226"/>
      <c r="L9" s="225"/>
      <c r="M9" s="225"/>
      <c r="N9" s="225"/>
      <c r="O9" s="225"/>
      <c r="P9" s="225"/>
      <c r="Q9" s="225"/>
      <c r="R9" s="225"/>
      <c r="S9" s="225"/>
    </row>
    <row r="10" spans="1:24" x14ac:dyDescent="0.25">
      <c r="B10" s="97"/>
      <c r="C10" s="97"/>
      <c r="D10" s="180" t="s">
        <v>24</v>
      </c>
      <c r="E10" s="70"/>
      <c r="F10" s="71"/>
      <c r="G10" s="72"/>
      <c r="I10" s="9"/>
      <c r="J10" s="226"/>
      <c r="K10" s="226"/>
      <c r="L10" s="225"/>
      <c r="M10" s="225"/>
      <c r="N10" s="225"/>
      <c r="O10" s="225"/>
      <c r="P10" s="225"/>
      <c r="Q10" s="225"/>
      <c r="R10" s="225"/>
      <c r="S10" s="225"/>
    </row>
    <row r="11" spans="1:24" x14ac:dyDescent="0.25">
      <c r="I11" s="9"/>
      <c r="J11" s="226" t="s">
        <v>23</v>
      </c>
      <c r="K11" s="226"/>
      <c r="L11" s="225"/>
      <c r="M11" s="225"/>
      <c r="N11" s="225"/>
      <c r="O11" s="225"/>
      <c r="P11" s="225"/>
      <c r="Q11" s="225"/>
      <c r="R11" s="225"/>
      <c r="S11" s="225"/>
    </row>
    <row r="12" spans="1:24" x14ac:dyDescent="0.25">
      <c r="H12" s="9"/>
      <c r="I12" s="9"/>
      <c r="J12" s="226"/>
      <c r="K12" s="226"/>
      <c r="L12" s="225"/>
      <c r="M12" s="225"/>
      <c r="N12" s="225"/>
      <c r="O12" s="225"/>
      <c r="P12" s="225"/>
      <c r="Q12" s="225"/>
      <c r="R12" s="225"/>
      <c r="S12" s="225"/>
    </row>
    <row r="13" spans="1:24" x14ac:dyDescent="0.25">
      <c r="A13" s="110" t="s">
        <v>209</v>
      </c>
    </row>
    <row r="14" spans="1:24" ht="29.25" customHeight="1" x14ac:dyDescent="0.25">
      <c r="A14" s="223" t="s">
        <v>113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</row>
    <row r="15" spans="1:24" ht="21.75" customHeight="1" x14ac:dyDescent="0.25">
      <c r="A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4" ht="34.5" customHeight="1" x14ac:dyDescent="0.25">
      <c r="B16" s="240" t="s">
        <v>21</v>
      </c>
      <c r="C16" s="241"/>
      <c r="D16" s="242"/>
      <c r="E16" s="246" t="s">
        <v>111</v>
      </c>
      <c r="F16" s="247"/>
      <c r="G16" s="248"/>
      <c r="H16" s="7"/>
      <c r="I16" s="7"/>
    </row>
    <row r="17" spans="1:20" ht="30" x14ac:dyDescent="0.25">
      <c r="A17" s="62" t="s">
        <v>81</v>
      </c>
      <c r="B17" s="53" t="s">
        <v>18</v>
      </c>
      <c r="C17" s="53" t="s">
        <v>17</v>
      </c>
      <c r="D17" s="53" t="s">
        <v>19</v>
      </c>
      <c r="E17" s="61" t="s">
        <v>18</v>
      </c>
      <c r="F17" s="61" t="s">
        <v>17</v>
      </c>
      <c r="G17" s="61" t="s">
        <v>15</v>
      </c>
      <c r="H17" s="16" t="s">
        <v>14</v>
      </c>
      <c r="I17" s="62" t="s">
        <v>82</v>
      </c>
      <c r="J17" s="165" t="s">
        <v>152</v>
      </c>
      <c r="K17" s="246" t="s">
        <v>12</v>
      </c>
      <c r="L17" s="247"/>
      <c r="M17" s="247"/>
      <c r="N17" s="247"/>
      <c r="O17" s="247"/>
      <c r="P17" s="247"/>
      <c r="Q17" s="247"/>
      <c r="R17" s="247"/>
      <c r="S17" s="248"/>
    </row>
    <row r="18" spans="1:20" ht="30" x14ac:dyDescent="0.25">
      <c r="A18" s="179" t="s">
        <v>114</v>
      </c>
      <c r="B18" s="188"/>
      <c r="C18" s="188"/>
      <c r="D18" s="188"/>
      <c r="E18" s="188"/>
      <c r="F18" s="188"/>
      <c r="G18" s="188"/>
      <c r="H18" s="188"/>
      <c r="I18" s="179"/>
      <c r="J18" s="179"/>
      <c r="K18" s="189"/>
      <c r="L18" s="190"/>
      <c r="M18" s="190"/>
      <c r="N18" s="190"/>
      <c r="O18" s="190"/>
      <c r="P18" s="190"/>
      <c r="Q18" s="190"/>
      <c r="R18" s="190"/>
      <c r="S18" s="191"/>
    </row>
    <row r="19" spans="1:20" ht="33" customHeight="1" x14ac:dyDescent="0.25">
      <c r="A19" s="15" t="s">
        <v>115</v>
      </c>
      <c r="B19" s="45"/>
      <c r="C19" s="45"/>
      <c r="D19" s="58">
        <f>B19+C19</f>
        <v>0</v>
      </c>
      <c r="E19" s="44"/>
      <c r="F19" s="44"/>
      <c r="G19" s="44"/>
      <c r="H19" s="4">
        <f>SUM(E19:G19)</f>
        <v>0</v>
      </c>
      <c r="I19" s="51">
        <f>E19+F19</f>
        <v>0</v>
      </c>
      <c r="J19" s="3" t="str">
        <f>+IF(E19&gt;=$L$6,"Aprobado","No Aprobado")</f>
        <v>No Aprobado</v>
      </c>
      <c r="K19" s="236"/>
      <c r="L19" s="237"/>
      <c r="M19" s="237"/>
      <c r="N19" s="237"/>
      <c r="O19" s="237"/>
      <c r="P19" s="237"/>
      <c r="Q19" s="237"/>
      <c r="R19" s="237"/>
      <c r="S19" s="238"/>
      <c r="T19" s="10">
        <f>+IF(J19&lt;&gt;"Aprobado",1,0)</f>
        <v>1</v>
      </c>
    </row>
    <row r="20" spans="1:20" ht="30" x14ac:dyDescent="0.25">
      <c r="A20" s="15" t="s">
        <v>116</v>
      </c>
      <c r="B20" s="43"/>
      <c r="C20" s="43"/>
      <c r="D20" s="65">
        <f>B20+C20</f>
        <v>0</v>
      </c>
      <c r="E20" s="13"/>
      <c r="F20" s="13"/>
      <c r="G20" s="13"/>
      <c r="H20" s="4">
        <f>SUM(E20:G20)</f>
        <v>0</v>
      </c>
      <c r="I20" s="66">
        <f>E20+F20</f>
        <v>0</v>
      </c>
      <c r="J20" s="3" t="str">
        <f>+IF(E20&gt;=$L$6,"Aprobado","No Aprobado")</f>
        <v>No Aprobado</v>
      </c>
      <c r="K20" s="243"/>
      <c r="L20" s="244"/>
      <c r="M20" s="244"/>
      <c r="N20" s="244"/>
      <c r="O20" s="244"/>
      <c r="P20" s="244"/>
      <c r="Q20" s="244"/>
      <c r="R20" s="244"/>
      <c r="S20" s="245"/>
      <c r="T20" s="10">
        <f>+IF(J20&lt;&gt;"Aprobado",1,0)</f>
        <v>1</v>
      </c>
    </row>
    <row r="21" spans="1:20" ht="45" x14ac:dyDescent="0.25">
      <c r="A21" s="179" t="s">
        <v>117</v>
      </c>
      <c r="B21" s="188"/>
      <c r="C21" s="188"/>
      <c r="D21" s="188"/>
      <c r="E21" s="188"/>
      <c r="F21" s="188"/>
      <c r="G21" s="188"/>
      <c r="H21" s="188"/>
      <c r="I21" s="179"/>
      <c r="J21" s="179"/>
      <c r="K21" s="189"/>
      <c r="L21" s="190"/>
      <c r="M21" s="190"/>
      <c r="N21" s="190"/>
      <c r="O21" s="190"/>
      <c r="P21" s="190"/>
      <c r="Q21" s="190"/>
      <c r="R21" s="190"/>
      <c r="S21" s="191"/>
    </row>
    <row r="22" spans="1:20" ht="65.25" customHeight="1" x14ac:dyDescent="0.25">
      <c r="A22" s="15" t="s">
        <v>223</v>
      </c>
      <c r="B22" s="45"/>
      <c r="C22" s="45"/>
      <c r="D22" s="58">
        <f t="shared" ref="D22:D23" si="0">B22+C22</f>
        <v>0</v>
      </c>
      <c r="E22" s="44"/>
      <c r="F22" s="44"/>
      <c r="G22" s="44"/>
      <c r="H22" s="4">
        <f t="shared" ref="H22:H23" si="1">SUM(E22:G22)</f>
        <v>0</v>
      </c>
      <c r="I22" s="51">
        <f>E22+F22</f>
        <v>0</v>
      </c>
      <c r="J22" s="3" t="str">
        <f>+IF(E22&gt;=$L$6,"Aprobado","No Aprobado")</f>
        <v>No Aprobado</v>
      </c>
      <c r="K22" s="236"/>
      <c r="L22" s="237"/>
      <c r="M22" s="237"/>
      <c r="N22" s="237"/>
      <c r="O22" s="237"/>
      <c r="P22" s="237"/>
      <c r="Q22" s="237"/>
      <c r="R22" s="237"/>
      <c r="S22" s="238"/>
      <c r="T22" s="10">
        <f>+IF(J22&lt;&gt;"Aprobado",1,0)</f>
        <v>1</v>
      </c>
    </row>
    <row r="23" spans="1:20" ht="65.25" customHeight="1" x14ac:dyDescent="0.25">
      <c r="A23" s="15" t="s">
        <v>224</v>
      </c>
      <c r="B23" s="43"/>
      <c r="C23" s="43"/>
      <c r="D23" s="65">
        <f t="shared" si="0"/>
        <v>0</v>
      </c>
      <c r="E23" s="13"/>
      <c r="F23" s="13"/>
      <c r="G23" s="13"/>
      <c r="H23" s="4">
        <f t="shared" si="1"/>
        <v>0</v>
      </c>
      <c r="I23" s="66">
        <f>E23+F23</f>
        <v>0</v>
      </c>
      <c r="J23" s="3" t="str">
        <f>+IF(E23&gt;=$L$6,"Aprobado","No Aprobado")</f>
        <v>No Aprobado</v>
      </c>
      <c r="K23" s="243"/>
      <c r="L23" s="244"/>
      <c r="M23" s="244"/>
      <c r="N23" s="244"/>
      <c r="O23" s="244"/>
      <c r="P23" s="244"/>
      <c r="Q23" s="244"/>
      <c r="R23" s="244"/>
      <c r="S23" s="245"/>
      <c r="T23" s="10">
        <f>+IF(J23&lt;&gt;"Aprobado",1,0)</f>
        <v>1</v>
      </c>
    </row>
    <row r="26" spans="1:20" ht="15.75" x14ac:dyDescent="0.25">
      <c r="A26" s="239" t="s">
        <v>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</row>
    <row r="27" spans="1:20" x14ac:dyDescent="0.25">
      <c r="A27" s="2"/>
    </row>
    <row r="28" spans="1:20" x14ac:dyDescent="0.25">
      <c r="A28" s="2"/>
    </row>
    <row r="29" spans="1:20" x14ac:dyDescent="0.25">
      <c r="A29" s="2"/>
    </row>
  </sheetData>
  <mergeCells count="15">
    <mergeCell ref="A26:S26"/>
    <mergeCell ref="B16:D16"/>
    <mergeCell ref="K23:S23"/>
    <mergeCell ref="L9:S10"/>
    <mergeCell ref="A2:S2"/>
    <mergeCell ref="K22:S22"/>
    <mergeCell ref="A4:S4"/>
    <mergeCell ref="A14:S14"/>
    <mergeCell ref="K17:S17"/>
    <mergeCell ref="K19:S19"/>
    <mergeCell ref="K20:S20"/>
    <mergeCell ref="E16:G16"/>
    <mergeCell ref="J11:K12"/>
    <mergeCell ref="L11:S12"/>
    <mergeCell ref="J9:K10"/>
  </mergeCells>
  <conditionalFormatting sqref="J19:J20">
    <cfRule type="beginsWith" dxfId="157" priority="140" operator="beginsWith" text="Aprobado">
      <formula>LEFT(J19,LEN("Aprobado"))="Aprobado"</formula>
    </cfRule>
    <cfRule type="containsText" dxfId="156" priority="141" operator="containsText" text="No">
      <formula>NOT(ISERROR(SEARCH("No",J19)))</formula>
    </cfRule>
  </conditionalFormatting>
  <conditionalFormatting sqref="J22:J23">
    <cfRule type="beginsWith" dxfId="155" priority="136" operator="beginsWith" text="Aprobado">
      <formula>LEFT(J22,LEN("Aprobado"))="Aprobado"</formula>
    </cfRule>
    <cfRule type="containsText" dxfId="154" priority="137" operator="containsText" text="No">
      <formula>NOT(ISERROR(SEARCH("No",J22)))</formula>
    </cfRule>
  </conditionalFormatting>
  <conditionalFormatting sqref="H19:H20">
    <cfRule type="expression" dxfId="153" priority="451">
      <formula>H19&lt;&gt;$E$8</formula>
    </cfRule>
  </conditionalFormatting>
  <conditionalFormatting sqref="I19:I20">
    <cfRule type="expression" dxfId="152" priority="456">
      <formula>H19&lt;&gt;$E$8</formula>
    </cfRule>
  </conditionalFormatting>
  <conditionalFormatting sqref="H22:H23">
    <cfRule type="expression" dxfId="151" priority="116">
      <formula>H22&lt;&gt;$E$8</formula>
    </cfRule>
  </conditionalFormatting>
  <conditionalFormatting sqref="I22:I23">
    <cfRule type="expression" dxfId="150" priority="117">
      <formula>H22&lt;&gt;$E$8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zoomScaleNormal="100" workbookViewId="0">
      <selection activeCell="N18" sqref="N18"/>
    </sheetView>
  </sheetViews>
  <sheetFormatPr defaultColWidth="8.85546875" defaultRowHeight="15" x14ac:dyDescent="0.25"/>
  <cols>
    <col min="1" max="1" width="37.28515625" style="120" customWidth="1"/>
    <col min="2" max="14" width="4.140625" style="120" customWidth="1"/>
    <col min="15" max="15" width="6.42578125" style="120" bestFit="1" customWidth="1"/>
    <col min="16" max="17" width="10.42578125" style="120" customWidth="1"/>
    <col min="18" max="18" width="12.140625" style="120" customWidth="1"/>
    <col min="19" max="19" width="13.28515625" style="120" hidden="1" customWidth="1"/>
    <col min="20" max="20" width="10.42578125" style="120" customWidth="1"/>
    <col min="21" max="21" width="18.85546875" style="120" customWidth="1"/>
    <col min="22" max="22" width="11.85546875" style="120" customWidth="1"/>
    <col min="23" max="23" width="12.5703125" style="120" hidden="1" customWidth="1"/>
    <col min="24" max="24" width="14.28515625" style="120" customWidth="1"/>
    <col min="25" max="25" width="19.42578125" style="120" customWidth="1"/>
    <col min="26" max="16384" width="8.85546875" style="120"/>
  </cols>
  <sheetData>
    <row r="1" spans="1:41" x14ac:dyDescent="0.25">
      <c r="A1" s="128" t="s">
        <v>208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4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41" x14ac:dyDescent="0.25">
      <c r="A3" s="128"/>
      <c r="B3" s="128"/>
      <c r="C3" s="128"/>
      <c r="D3" s="128"/>
      <c r="E3" s="128"/>
      <c r="W3" s="127"/>
    </row>
    <row r="4" spans="1:41" ht="26.25" customHeight="1" x14ac:dyDescent="0.4">
      <c r="A4" s="222" t="s">
        <v>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135"/>
      <c r="AC4" s="135"/>
      <c r="AD4" s="135"/>
      <c r="AE4" s="135"/>
    </row>
    <row r="6" spans="1:4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0" t="s">
        <v>30</v>
      </c>
      <c r="P6" s="227"/>
      <c r="Q6" s="228"/>
      <c r="R6" s="228"/>
      <c r="S6" s="229"/>
      <c r="T6" s="126"/>
      <c r="U6" s="185"/>
      <c r="V6" s="186" t="s">
        <v>34</v>
      </c>
      <c r="W6" s="167">
        <f>+IF(W5=TRUE,(P8/2)+1,(P8/2)+0.5)</f>
        <v>0.5</v>
      </c>
      <c r="X6" s="171">
        <f>+W6</f>
        <v>0.5</v>
      </c>
    </row>
    <row r="7" spans="1:41" x14ac:dyDescent="0.2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80" t="s">
        <v>28</v>
      </c>
      <c r="P7" s="177"/>
    </row>
    <row r="8" spans="1:41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80" t="s">
        <v>27</v>
      </c>
      <c r="P8" s="170"/>
      <c r="U8" s="127"/>
      <c r="V8" s="127"/>
    </row>
    <row r="9" spans="1:41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80" t="s">
        <v>26</v>
      </c>
      <c r="P9" s="230"/>
      <c r="Q9" s="231"/>
      <c r="R9" s="231"/>
      <c r="S9" s="232"/>
      <c r="T9" s="126"/>
      <c r="U9" s="226" t="s">
        <v>25</v>
      </c>
      <c r="V9" s="226"/>
      <c r="W9" s="118"/>
      <c r="X9" s="279"/>
      <c r="Y9" s="280"/>
      <c r="Z9" s="280"/>
      <c r="AA9" s="281"/>
      <c r="AB9" s="136"/>
      <c r="AC9" s="136"/>
      <c r="AD9" s="136"/>
    </row>
    <row r="10" spans="1:41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80" t="s">
        <v>24</v>
      </c>
      <c r="P10" s="233"/>
      <c r="Q10" s="234"/>
      <c r="R10" s="234"/>
      <c r="S10" s="235"/>
      <c r="T10" s="126"/>
      <c r="U10" s="226"/>
      <c r="V10" s="226"/>
      <c r="W10" s="116"/>
      <c r="X10" s="282"/>
      <c r="Y10" s="283"/>
      <c r="Z10" s="283"/>
      <c r="AA10" s="284"/>
      <c r="AB10" s="136"/>
      <c r="AC10" s="136"/>
      <c r="AD10" s="136"/>
    </row>
    <row r="11" spans="1:41" x14ac:dyDescent="0.25">
      <c r="T11" s="126"/>
      <c r="U11" s="226" t="s">
        <v>23</v>
      </c>
      <c r="V11" s="226"/>
      <c r="W11" s="116"/>
      <c r="X11" s="279"/>
      <c r="Y11" s="280"/>
      <c r="Z11" s="280"/>
      <c r="AA11" s="281"/>
      <c r="AB11" s="136"/>
      <c r="AC11" s="136"/>
      <c r="AD11" s="136"/>
    </row>
    <row r="12" spans="1:41" x14ac:dyDescent="0.25">
      <c r="Q12" s="126"/>
      <c r="R12" s="126"/>
      <c r="S12" s="126"/>
      <c r="T12" s="126"/>
      <c r="U12" s="226"/>
      <c r="V12" s="226"/>
      <c r="W12" s="117"/>
      <c r="X12" s="282"/>
      <c r="Y12" s="283"/>
      <c r="Z12" s="283"/>
      <c r="AA12" s="284"/>
      <c r="AB12" s="136"/>
      <c r="AC12" s="136"/>
      <c r="AD12" s="136"/>
    </row>
    <row r="13" spans="1:41" x14ac:dyDescent="0.25">
      <c r="A13" s="110" t="s">
        <v>209</v>
      </c>
    </row>
    <row r="14" spans="1:41" ht="29.25" customHeight="1" x14ac:dyDescent="0.25">
      <c r="A14" s="266" t="s">
        <v>173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119"/>
      <c r="AC14" s="119"/>
      <c r="AD14" s="119"/>
      <c r="AE14" s="119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</row>
    <row r="15" spans="1:41" ht="21.75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41" ht="31.5" customHeight="1" x14ac:dyDescent="0.25">
      <c r="B16" s="269" t="s">
        <v>35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46" t="s">
        <v>205</v>
      </c>
      <c r="Q16" s="247"/>
      <c r="R16" s="247"/>
      <c r="S16" s="248"/>
      <c r="T16" s="134"/>
      <c r="U16" s="124"/>
    </row>
    <row r="17" spans="1:27" ht="30" customHeight="1" x14ac:dyDescent="0.25">
      <c r="A17" s="173" t="s">
        <v>184</v>
      </c>
      <c r="B17" s="164" t="s">
        <v>36</v>
      </c>
      <c r="C17" s="164" t="s">
        <v>37</v>
      </c>
      <c r="D17" s="164" t="s">
        <v>38</v>
      </c>
      <c r="E17" s="164" t="s">
        <v>39</v>
      </c>
      <c r="F17" s="164" t="s">
        <v>40</v>
      </c>
      <c r="G17" s="164" t="s">
        <v>41</v>
      </c>
      <c r="H17" s="164" t="s">
        <v>42</v>
      </c>
      <c r="I17" s="164" t="s">
        <v>43</v>
      </c>
      <c r="J17" s="164" t="s">
        <v>44</v>
      </c>
      <c r="K17" s="164" t="s">
        <v>45</v>
      </c>
      <c r="L17" s="164" t="s">
        <v>150</v>
      </c>
      <c r="M17" s="164" t="s">
        <v>151</v>
      </c>
      <c r="N17" s="164" t="s">
        <v>222</v>
      </c>
      <c r="O17" s="160" t="s">
        <v>46</v>
      </c>
      <c r="P17" s="172" t="s">
        <v>18</v>
      </c>
      <c r="Q17" s="172" t="s">
        <v>17</v>
      </c>
      <c r="R17" s="172" t="s">
        <v>15</v>
      </c>
      <c r="S17" s="173" t="s">
        <v>14</v>
      </c>
      <c r="T17" s="173" t="s">
        <v>47</v>
      </c>
      <c r="U17" s="165" t="s">
        <v>152</v>
      </c>
      <c r="V17" s="246" t="s">
        <v>12</v>
      </c>
      <c r="W17" s="247"/>
      <c r="X17" s="247"/>
      <c r="Y17" s="247"/>
      <c r="Z17" s="247"/>
      <c r="AA17" s="248"/>
    </row>
    <row r="18" spans="1:27" ht="30" customHeight="1" x14ac:dyDescent="0.25">
      <c r="A18" s="115" t="s">
        <v>153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61">
        <f>SUM(B18:N18)</f>
        <v>0</v>
      </c>
      <c r="P18" s="157"/>
      <c r="Q18" s="157"/>
      <c r="R18" s="157"/>
      <c r="S18" s="122">
        <f>SUM(P18:R18)</f>
        <v>0</v>
      </c>
      <c r="T18" s="169">
        <f t="shared" ref="T18:T47" si="0">SUM(P18:Q18)</f>
        <v>0</v>
      </c>
      <c r="U18" s="121" t="str">
        <f t="shared" ref="U18:U68" si="1">+IF(P18&gt;=$W$6,"Pasa","No pasa")</f>
        <v>No pasa</v>
      </c>
      <c r="V18" s="276"/>
      <c r="W18" s="277"/>
      <c r="X18" s="277"/>
      <c r="Y18" s="277"/>
      <c r="Z18" s="277"/>
      <c r="AA18" s="278"/>
    </row>
    <row r="19" spans="1:27" ht="30" customHeight="1" x14ac:dyDescent="0.25">
      <c r="A19" s="114" t="s">
        <v>154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9">
        <f t="shared" ref="O19:O23" si="2">SUM(B19:N19)</f>
        <v>0</v>
      </c>
      <c r="P19" s="129"/>
      <c r="Q19" s="129"/>
      <c r="R19" s="129"/>
      <c r="S19" s="122">
        <f t="shared" ref="S19:S68" si="3">SUM(P19:R19)</f>
        <v>0</v>
      </c>
      <c r="T19" s="174">
        <f t="shared" si="0"/>
        <v>0</v>
      </c>
      <c r="U19" s="121" t="str">
        <f t="shared" si="1"/>
        <v>No pasa</v>
      </c>
      <c r="V19" s="263"/>
      <c r="W19" s="264"/>
      <c r="X19" s="264"/>
      <c r="Y19" s="264"/>
      <c r="Z19" s="264"/>
      <c r="AA19" s="265"/>
    </row>
    <row r="20" spans="1:27" ht="30" customHeight="1" x14ac:dyDescent="0.25">
      <c r="A20" s="115" t="s">
        <v>155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61">
        <f t="shared" ref="O20" si="4">SUM(B20:N20)</f>
        <v>0</v>
      </c>
      <c r="P20" s="157"/>
      <c r="Q20" s="157"/>
      <c r="R20" s="157"/>
      <c r="S20" s="122">
        <f t="shared" si="3"/>
        <v>0</v>
      </c>
      <c r="T20" s="169">
        <f t="shared" ref="T20" si="5">SUM(P20:Q20)</f>
        <v>0</v>
      </c>
      <c r="U20" s="121" t="str">
        <f t="shared" si="1"/>
        <v>No pasa</v>
      </c>
      <c r="V20" s="276"/>
      <c r="W20" s="277"/>
      <c r="X20" s="277"/>
      <c r="Y20" s="277"/>
      <c r="Z20" s="277"/>
      <c r="AA20" s="278"/>
    </row>
    <row r="21" spans="1:27" ht="30" customHeight="1" x14ac:dyDescent="0.25">
      <c r="A21" s="114" t="s">
        <v>156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9">
        <f t="shared" si="2"/>
        <v>0</v>
      </c>
      <c r="P21" s="129"/>
      <c r="Q21" s="129"/>
      <c r="R21" s="129"/>
      <c r="S21" s="122">
        <f t="shared" ref="S21" si="6">SUM(P21:R21)</f>
        <v>0</v>
      </c>
      <c r="T21" s="174">
        <f t="shared" si="0"/>
        <v>0</v>
      </c>
      <c r="U21" s="121" t="str">
        <f t="shared" si="1"/>
        <v>No pasa</v>
      </c>
      <c r="V21" s="263"/>
      <c r="W21" s="264"/>
      <c r="X21" s="264"/>
      <c r="Y21" s="264"/>
      <c r="Z21" s="264"/>
      <c r="AA21" s="265"/>
    </row>
    <row r="22" spans="1:27" ht="30" customHeight="1" x14ac:dyDescent="0.25">
      <c r="A22" s="115" t="s">
        <v>157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61">
        <f t="shared" si="2"/>
        <v>0</v>
      </c>
      <c r="P22" s="157"/>
      <c r="Q22" s="157"/>
      <c r="R22" s="157"/>
      <c r="S22" s="122">
        <f t="shared" si="3"/>
        <v>0</v>
      </c>
      <c r="T22" s="169">
        <f t="shared" si="0"/>
        <v>0</v>
      </c>
      <c r="U22" s="121" t="str">
        <f t="shared" si="1"/>
        <v>No pasa</v>
      </c>
      <c r="V22" s="276"/>
      <c r="W22" s="277"/>
      <c r="X22" s="277"/>
      <c r="Y22" s="277"/>
      <c r="Z22" s="277"/>
      <c r="AA22" s="278"/>
    </row>
    <row r="23" spans="1:27" ht="30" customHeight="1" x14ac:dyDescent="0.25">
      <c r="A23" s="114" t="s">
        <v>158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9">
        <f t="shared" si="2"/>
        <v>0</v>
      </c>
      <c r="P23" s="129"/>
      <c r="Q23" s="129"/>
      <c r="R23" s="129"/>
      <c r="S23" s="122">
        <f t="shared" si="3"/>
        <v>0</v>
      </c>
      <c r="T23" s="174">
        <f t="shared" si="0"/>
        <v>0</v>
      </c>
      <c r="U23" s="121" t="str">
        <f t="shared" si="1"/>
        <v>No pasa</v>
      </c>
      <c r="V23" s="263"/>
      <c r="W23" s="264"/>
      <c r="X23" s="264"/>
      <c r="Y23" s="264"/>
      <c r="Z23" s="264"/>
      <c r="AA23" s="265"/>
    </row>
    <row r="24" spans="1:27" ht="30" customHeight="1" x14ac:dyDescent="0.25">
      <c r="A24" s="115" t="s">
        <v>159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61">
        <f>SUM(B24:N24)</f>
        <v>0</v>
      </c>
      <c r="P24" s="157"/>
      <c r="Q24" s="157"/>
      <c r="R24" s="157"/>
      <c r="S24" s="122">
        <f t="shared" si="3"/>
        <v>0</v>
      </c>
      <c r="T24" s="169">
        <f t="shared" si="0"/>
        <v>0</v>
      </c>
      <c r="U24" s="121" t="str">
        <f t="shared" si="1"/>
        <v>No pasa</v>
      </c>
      <c r="V24" s="276"/>
      <c r="W24" s="277"/>
      <c r="X24" s="277"/>
      <c r="Y24" s="277"/>
      <c r="Z24" s="277"/>
      <c r="AA24" s="278"/>
    </row>
    <row r="25" spans="1:27" ht="30" customHeight="1" x14ac:dyDescent="0.25">
      <c r="A25" s="114" t="s">
        <v>160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9">
        <f t="shared" ref="O25:O29" si="7">SUM(B25:N25)</f>
        <v>0</v>
      </c>
      <c r="P25" s="129"/>
      <c r="Q25" s="129"/>
      <c r="R25" s="129"/>
      <c r="S25" s="122">
        <f t="shared" si="3"/>
        <v>0</v>
      </c>
      <c r="T25" s="174">
        <f t="shared" si="0"/>
        <v>0</v>
      </c>
      <c r="U25" s="121" t="str">
        <f t="shared" si="1"/>
        <v>No pasa</v>
      </c>
      <c r="V25" s="263"/>
      <c r="W25" s="264"/>
      <c r="X25" s="264"/>
      <c r="Y25" s="264"/>
      <c r="Z25" s="264"/>
      <c r="AA25" s="265"/>
    </row>
    <row r="26" spans="1:27" ht="30" customHeight="1" x14ac:dyDescent="0.25">
      <c r="A26" s="115" t="s">
        <v>161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61">
        <f t="shared" si="7"/>
        <v>0</v>
      </c>
      <c r="P26" s="157"/>
      <c r="Q26" s="157"/>
      <c r="R26" s="157"/>
      <c r="S26" s="122">
        <f t="shared" si="3"/>
        <v>0</v>
      </c>
      <c r="T26" s="169">
        <f t="shared" si="0"/>
        <v>0</v>
      </c>
      <c r="U26" s="121" t="str">
        <f t="shared" si="1"/>
        <v>No pasa</v>
      </c>
      <c r="V26" s="276"/>
      <c r="W26" s="277"/>
      <c r="X26" s="277"/>
      <c r="Y26" s="277"/>
      <c r="Z26" s="277"/>
      <c r="AA26" s="278"/>
    </row>
    <row r="27" spans="1:27" ht="30" customHeight="1" x14ac:dyDescent="0.25">
      <c r="A27" s="114" t="s">
        <v>162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9">
        <f t="shared" si="7"/>
        <v>0</v>
      </c>
      <c r="P27" s="129"/>
      <c r="Q27" s="129"/>
      <c r="R27" s="129"/>
      <c r="S27" s="122">
        <f t="shared" si="3"/>
        <v>0</v>
      </c>
      <c r="T27" s="174">
        <f t="shared" si="0"/>
        <v>0</v>
      </c>
      <c r="U27" s="121" t="str">
        <f t="shared" si="1"/>
        <v>No pasa</v>
      </c>
      <c r="V27" s="263"/>
      <c r="W27" s="264"/>
      <c r="X27" s="264"/>
      <c r="Y27" s="264"/>
      <c r="Z27" s="264"/>
      <c r="AA27" s="265"/>
    </row>
    <row r="28" spans="1:27" ht="30" customHeight="1" x14ac:dyDescent="0.25">
      <c r="A28" s="115" t="s">
        <v>163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61">
        <f t="shared" si="7"/>
        <v>0</v>
      </c>
      <c r="P28" s="157"/>
      <c r="Q28" s="157"/>
      <c r="R28" s="157"/>
      <c r="S28" s="122">
        <f t="shared" si="3"/>
        <v>0</v>
      </c>
      <c r="T28" s="169">
        <f t="shared" si="0"/>
        <v>0</v>
      </c>
      <c r="U28" s="121" t="str">
        <f t="shared" si="1"/>
        <v>No pasa</v>
      </c>
      <c r="V28" s="276"/>
      <c r="W28" s="277"/>
      <c r="X28" s="277"/>
      <c r="Y28" s="277"/>
      <c r="Z28" s="277"/>
      <c r="AA28" s="278"/>
    </row>
    <row r="29" spans="1:27" ht="30" customHeight="1" x14ac:dyDescent="0.25">
      <c r="A29" s="114" t="s">
        <v>164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9">
        <f t="shared" si="7"/>
        <v>0</v>
      </c>
      <c r="P29" s="129"/>
      <c r="Q29" s="129"/>
      <c r="R29" s="129"/>
      <c r="S29" s="122">
        <f t="shared" si="3"/>
        <v>0</v>
      </c>
      <c r="T29" s="174">
        <f t="shared" si="0"/>
        <v>0</v>
      </c>
      <c r="U29" s="121" t="str">
        <f t="shared" si="1"/>
        <v>No pasa</v>
      </c>
      <c r="V29" s="263"/>
      <c r="W29" s="264"/>
      <c r="X29" s="264"/>
      <c r="Y29" s="264"/>
      <c r="Z29" s="264"/>
      <c r="AA29" s="265"/>
    </row>
    <row r="30" spans="1:27" ht="30" customHeight="1" x14ac:dyDescent="0.25">
      <c r="A30" s="115" t="s">
        <v>165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61">
        <f>SUM(B30:N30)</f>
        <v>0</v>
      </c>
      <c r="P30" s="157"/>
      <c r="Q30" s="157"/>
      <c r="R30" s="157"/>
      <c r="S30" s="122">
        <f t="shared" si="3"/>
        <v>0</v>
      </c>
      <c r="T30" s="169">
        <f t="shared" si="0"/>
        <v>0</v>
      </c>
      <c r="U30" s="121" t="str">
        <f t="shared" si="1"/>
        <v>No pasa</v>
      </c>
      <c r="V30" s="276"/>
      <c r="W30" s="277"/>
      <c r="X30" s="277"/>
      <c r="Y30" s="277"/>
      <c r="Z30" s="277"/>
      <c r="AA30" s="278"/>
    </row>
    <row r="31" spans="1:27" ht="30" customHeight="1" x14ac:dyDescent="0.25">
      <c r="A31" s="114" t="s">
        <v>166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9">
        <f t="shared" ref="O31:O35" si="8">SUM(B31:N31)</f>
        <v>0</v>
      </c>
      <c r="P31" s="129"/>
      <c r="Q31" s="129"/>
      <c r="R31" s="129"/>
      <c r="S31" s="122">
        <f t="shared" si="3"/>
        <v>0</v>
      </c>
      <c r="T31" s="174">
        <f t="shared" si="0"/>
        <v>0</v>
      </c>
      <c r="U31" s="121" t="str">
        <f t="shared" si="1"/>
        <v>No pasa</v>
      </c>
      <c r="V31" s="263"/>
      <c r="W31" s="264"/>
      <c r="X31" s="264"/>
      <c r="Y31" s="264"/>
      <c r="Z31" s="264"/>
      <c r="AA31" s="265"/>
    </row>
    <row r="32" spans="1:27" ht="30" customHeight="1" x14ac:dyDescent="0.25">
      <c r="A32" s="115" t="s">
        <v>167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1">
        <f t="shared" si="8"/>
        <v>0</v>
      </c>
      <c r="P32" s="157"/>
      <c r="Q32" s="157"/>
      <c r="R32" s="157"/>
      <c r="S32" s="122">
        <f t="shared" si="3"/>
        <v>0</v>
      </c>
      <c r="T32" s="169">
        <f t="shared" si="0"/>
        <v>0</v>
      </c>
      <c r="U32" s="121" t="str">
        <f t="shared" si="1"/>
        <v>No pasa</v>
      </c>
      <c r="V32" s="276"/>
      <c r="W32" s="277"/>
      <c r="X32" s="277"/>
      <c r="Y32" s="277"/>
      <c r="Z32" s="277"/>
      <c r="AA32" s="278"/>
    </row>
    <row r="33" spans="1:27" ht="30" customHeight="1" x14ac:dyDescent="0.25">
      <c r="A33" s="114" t="s">
        <v>168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9">
        <f t="shared" si="8"/>
        <v>0</v>
      </c>
      <c r="P33" s="129"/>
      <c r="Q33" s="129"/>
      <c r="R33" s="129"/>
      <c r="S33" s="122">
        <f t="shared" si="3"/>
        <v>0</v>
      </c>
      <c r="T33" s="174">
        <f t="shared" si="0"/>
        <v>0</v>
      </c>
      <c r="U33" s="121" t="str">
        <f t="shared" si="1"/>
        <v>No pasa</v>
      </c>
      <c r="V33" s="263"/>
      <c r="W33" s="264"/>
      <c r="X33" s="264"/>
      <c r="Y33" s="264"/>
      <c r="Z33" s="264"/>
      <c r="AA33" s="265"/>
    </row>
    <row r="34" spans="1:27" ht="30" customHeight="1" x14ac:dyDescent="0.25">
      <c r="A34" s="115" t="s">
        <v>169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61">
        <f t="shared" si="8"/>
        <v>0</v>
      </c>
      <c r="P34" s="157"/>
      <c r="Q34" s="157"/>
      <c r="R34" s="157"/>
      <c r="S34" s="122">
        <f t="shared" si="3"/>
        <v>0</v>
      </c>
      <c r="T34" s="169">
        <f t="shared" si="0"/>
        <v>0</v>
      </c>
      <c r="U34" s="121" t="str">
        <f t="shared" si="1"/>
        <v>No pasa</v>
      </c>
      <c r="V34" s="276"/>
      <c r="W34" s="277"/>
      <c r="X34" s="277"/>
      <c r="Y34" s="277"/>
      <c r="Z34" s="277"/>
      <c r="AA34" s="278"/>
    </row>
    <row r="35" spans="1:27" ht="30" customHeight="1" x14ac:dyDescent="0.25">
      <c r="A35" s="114" t="s">
        <v>170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9">
        <f t="shared" si="8"/>
        <v>0</v>
      </c>
      <c r="P35" s="129"/>
      <c r="Q35" s="129"/>
      <c r="R35" s="129"/>
      <c r="S35" s="122">
        <f t="shared" si="3"/>
        <v>0</v>
      </c>
      <c r="T35" s="174">
        <f t="shared" si="0"/>
        <v>0</v>
      </c>
      <c r="U35" s="121" t="str">
        <f t="shared" si="1"/>
        <v>No pasa</v>
      </c>
      <c r="V35" s="263"/>
      <c r="W35" s="264"/>
      <c r="X35" s="264"/>
      <c r="Y35" s="264"/>
      <c r="Z35" s="264"/>
      <c r="AA35" s="265"/>
    </row>
    <row r="36" spans="1:27" ht="30" customHeight="1" x14ac:dyDescent="0.25">
      <c r="A36" s="115" t="s">
        <v>171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61">
        <f>SUM(B36:N36)</f>
        <v>0</v>
      </c>
      <c r="P36" s="157"/>
      <c r="Q36" s="157"/>
      <c r="R36" s="157"/>
      <c r="S36" s="122">
        <f t="shared" si="3"/>
        <v>0</v>
      </c>
      <c r="T36" s="169">
        <f t="shared" si="0"/>
        <v>0</v>
      </c>
      <c r="U36" s="121" t="str">
        <f t="shared" si="1"/>
        <v>No pasa</v>
      </c>
      <c r="V36" s="276"/>
      <c r="W36" s="277"/>
      <c r="X36" s="277"/>
      <c r="Y36" s="277"/>
      <c r="Z36" s="277"/>
      <c r="AA36" s="278"/>
    </row>
    <row r="37" spans="1:27" ht="30" customHeight="1" x14ac:dyDescent="0.25">
      <c r="A37" s="114" t="s">
        <v>172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9">
        <f t="shared" ref="O37:O41" si="9">SUM(B37:N37)</f>
        <v>0</v>
      </c>
      <c r="P37" s="129"/>
      <c r="Q37" s="129"/>
      <c r="R37" s="129"/>
      <c r="S37" s="122">
        <f t="shared" si="3"/>
        <v>0</v>
      </c>
      <c r="T37" s="174">
        <f t="shared" si="0"/>
        <v>0</v>
      </c>
      <c r="U37" s="121" t="str">
        <f t="shared" si="1"/>
        <v>No pasa</v>
      </c>
      <c r="V37" s="263"/>
      <c r="W37" s="264"/>
      <c r="X37" s="264"/>
      <c r="Y37" s="264"/>
      <c r="Z37" s="264"/>
      <c r="AA37" s="265"/>
    </row>
    <row r="38" spans="1:27" ht="30" customHeight="1" x14ac:dyDescent="0.25">
      <c r="A38" s="115" t="s">
        <v>174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61">
        <f t="shared" si="9"/>
        <v>0</v>
      </c>
      <c r="P38" s="157"/>
      <c r="Q38" s="157"/>
      <c r="R38" s="157"/>
      <c r="S38" s="122">
        <f t="shared" si="3"/>
        <v>0</v>
      </c>
      <c r="T38" s="169">
        <f t="shared" si="0"/>
        <v>0</v>
      </c>
      <c r="U38" s="121" t="str">
        <f t="shared" si="1"/>
        <v>No pasa</v>
      </c>
      <c r="V38" s="276"/>
      <c r="W38" s="277"/>
      <c r="X38" s="277"/>
      <c r="Y38" s="277"/>
      <c r="Z38" s="277"/>
      <c r="AA38" s="278"/>
    </row>
    <row r="39" spans="1:27" ht="30" customHeight="1" x14ac:dyDescent="0.25">
      <c r="A39" s="114" t="s">
        <v>175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9">
        <f t="shared" si="9"/>
        <v>0</v>
      </c>
      <c r="P39" s="129"/>
      <c r="Q39" s="129"/>
      <c r="R39" s="129"/>
      <c r="S39" s="122">
        <f t="shared" si="3"/>
        <v>0</v>
      </c>
      <c r="T39" s="174">
        <f t="shared" si="0"/>
        <v>0</v>
      </c>
      <c r="U39" s="121" t="str">
        <f t="shared" si="1"/>
        <v>No pasa</v>
      </c>
      <c r="V39" s="263"/>
      <c r="W39" s="264"/>
      <c r="X39" s="264"/>
      <c r="Y39" s="264"/>
      <c r="Z39" s="264"/>
      <c r="AA39" s="265"/>
    </row>
    <row r="40" spans="1:27" ht="30" customHeight="1" x14ac:dyDescent="0.25">
      <c r="A40" s="115" t="s">
        <v>176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61">
        <f t="shared" si="9"/>
        <v>0</v>
      </c>
      <c r="P40" s="157"/>
      <c r="Q40" s="157"/>
      <c r="R40" s="157"/>
      <c r="S40" s="122">
        <f t="shared" si="3"/>
        <v>0</v>
      </c>
      <c r="T40" s="169">
        <f t="shared" si="0"/>
        <v>0</v>
      </c>
      <c r="U40" s="121" t="str">
        <f t="shared" si="1"/>
        <v>No pasa</v>
      </c>
      <c r="V40" s="276"/>
      <c r="W40" s="277"/>
      <c r="X40" s="277"/>
      <c r="Y40" s="277"/>
      <c r="Z40" s="277"/>
      <c r="AA40" s="278"/>
    </row>
    <row r="41" spans="1:27" ht="30" customHeight="1" x14ac:dyDescent="0.25">
      <c r="A41" s="114" t="s">
        <v>177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9">
        <f t="shared" si="9"/>
        <v>0</v>
      </c>
      <c r="P41" s="129"/>
      <c r="Q41" s="129"/>
      <c r="R41" s="129"/>
      <c r="S41" s="122">
        <f t="shared" si="3"/>
        <v>0</v>
      </c>
      <c r="T41" s="174">
        <f t="shared" si="0"/>
        <v>0</v>
      </c>
      <c r="U41" s="121" t="str">
        <f t="shared" si="1"/>
        <v>No pasa</v>
      </c>
      <c r="V41" s="263"/>
      <c r="W41" s="264"/>
      <c r="X41" s="264"/>
      <c r="Y41" s="264"/>
      <c r="Z41" s="264"/>
      <c r="AA41" s="265"/>
    </row>
    <row r="42" spans="1:27" ht="30" customHeight="1" x14ac:dyDescent="0.25">
      <c r="A42" s="115" t="s">
        <v>178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61">
        <f>SUM(B42:N42)</f>
        <v>0</v>
      </c>
      <c r="P42" s="157"/>
      <c r="Q42" s="157"/>
      <c r="R42" s="157"/>
      <c r="S42" s="122">
        <f t="shared" si="3"/>
        <v>0</v>
      </c>
      <c r="T42" s="169">
        <f t="shared" si="0"/>
        <v>0</v>
      </c>
      <c r="U42" s="121" t="str">
        <f t="shared" si="1"/>
        <v>No pasa</v>
      </c>
      <c r="V42" s="276"/>
      <c r="W42" s="277"/>
      <c r="X42" s="277"/>
      <c r="Y42" s="277"/>
      <c r="Z42" s="277"/>
      <c r="AA42" s="278"/>
    </row>
    <row r="43" spans="1:27" ht="30" customHeight="1" x14ac:dyDescent="0.25">
      <c r="A43" s="114" t="s">
        <v>179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9">
        <f t="shared" ref="O43:O47" si="10">SUM(B43:N43)</f>
        <v>0</v>
      </c>
      <c r="P43" s="129"/>
      <c r="Q43" s="129"/>
      <c r="R43" s="129"/>
      <c r="S43" s="122">
        <f t="shared" si="3"/>
        <v>0</v>
      </c>
      <c r="T43" s="174">
        <f t="shared" si="0"/>
        <v>0</v>
      </c>
      <c r="U43" s="121" t="str">
        <f t="shared" si="1"/>
        <v>No pasa</v>
      </c>
      <c r="V43" s="263"/>
      <c r="W43" s="264"/>
      <c r="X43" s="264"/>
      <c r="Y43" s="264"/>
      <c r="Z43" s="264"/>
      <c r="AA43" s="265"/>
    </row>
    <row r="44" spans="1:27" ht="30" customHeight="1" x14ac:dyDescent="0.25">
      <c r="A44" s="115" t="s">
        <v>180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61">
        <f t="shared" si="10"/>
        <v>0</v>
      </c>
      <c r="P44" s="157"/>
      <c r="Q44" s="157"/>
      <c r="R44" s="157"/>
      <c r="S44" s="122">
        <f t="shared" si="3"/>
        <v>0</v>
      </c>
      <c r="T44" s="169">
        <f t="shared" si="0"/>
        <v>0</v>
      </c>
      <c r="U44" s="121" t="str">
        <f t="shared" si="1"/>
        <v>No pasa</v>
      </c>
      <c r="V44" s="276"/>
      <c r="W44" s="277"/>
      <c r="X44" s="277"/>
      <c r="Y44" s="277"/>
      <c r="Z44" s="277"/>
      <c r="AA44" s="278"/>
    </row>
    <row r="45" spans="1:27" ht="30" customHeight="1" x14ac:dyDescent="0.25">
      <c r="A45" s="114" t="s">
        <v>181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9">
        <f t="shared" si="10"/>
        <v>0</v>
      </c>
      <c r="P45" s="129"/>
      <c r="Q45" s="129"/>
      <c r="R45" s="129"/>
      <c r="S45" s="122">
        <f t="shared" si="3"/>
        <v>0</v>
      </c>
      <c r="T45" s="174">
        <f t="shared" si="0"/>
        <v>0</v>
      </c>
      <c r="U45" s="121" t="str">
        <f t="shared" si="1"/>
        <v>No pasa</v>
      </c>
      <c r="V45" s="263"/>
      <c r="W45" s="264"/>
      <c r="X45" s="264"/>
      <c r="Y45" s="264"/>
      <c r="Z45" s="264"/>
      <c r="AA45" s="265"/>
    </row>
    <row r="46" spans="1:27" ht="30" customHeight="1" x14ac:dyDescent="0.25">
      <c r="A46" s="115" t="s">
        <v>182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61">
        <f t="shared" si="10"/>
        <v>0</v>
      </c>
      <c r="P46" s="157"/>
      <c r="Q46" s="157"/>
      <c r="R46" s="157"/>
      <c r="S46" s="122">
        <f t="shared" si="3"/>
        <v>0</v>
      </c>
      <c r="T46" s="169">
        <f t="shared" si="0"/>
        <v>0</v>
      </c>
      <c r="U46" s="121" t="str">
        <f t="shared" si="1"/>
        <v>No pasa</v>
      </c>
      <c r="V46" s="276"/>
      <c r="W46" s="277"/>
      <c r="X46" s="277"/>
      <c r="Y46" s="277"/>
      <c r="Z46" s="277"/>
      <c r="AA46" s="278"/>
    </row>
    <row r="47" spans="1:27" ht="30" customHeight="1" x14ac:dyDescent="0.25">
      <c r="A47" s="114" t="s">
        <v>183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9">
        <f t="shared" si="10"/>
        <v>0</v>
      </c>
      <c r="P47" s="129"/>
      <c r="Q47" s="129"/>
      <c r="R47" s="129"/>
      <c r="S47" s="122">
        <f t="shared" si="3"/>
        <v>0</v>
      </c>
      <c r="T47" s="174">
        <f t="shared" si="0"/>
        <v>0</v>
      </c>
      <c r="U47" s="121" t="str">
        <f t="shared" si="1"/>
        <v>No pasa</v>
      </c>
      <c r="V47" s="263"/>
      <c r="W47" s="264"/>
      <c r="X47" s="264"/>
      <c r="Y47" s="264"/>
      <c r="Z47" s="264"/>
      <c r="AA47" s="265"/>
    </row>
    <row r="48" spans="1:27" ht="30" customHeight="1" x14ac:dyDescent="0.25">
      <c r="A48" s="173" t="s">
        <v>206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0"/>
      <c r="P48" s="172" t="s">
        <v>18</v>
      </c>
      <c r="Q48" s="172" t="s">
        <v>17</v>
      </c>
      <c r="R48" s="172" t="s">
        <v>15</v>
      </c>
      <c r="S48" s="173" t="s">
        <v>14</v>
      </c>
      <c r="T48" s="173" t="s">
        <v>47</v>
      </c>
      <c r="U48" s="165" t="s">
        <v>152</v>
      </c>
      <c r="V48" s="246" t="s">
        <v>12</v>
      </c>
      <c r="W48" s="247"/>
      <c r="X48" s="247"/>
      <c r="Y48" s="247"/>
      <c r="Z48" s="247"/>
      <c r="AA48" s="248"/>
    </row>
    <row r="49" spans="1:27" ht="30" customHeight="1" x14ac:dyDescent="0.25">
      <c r="A49" s="112" t="s">
        <v>185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1"/>
      <c r="P49" s="157"/>
      <c r="Q49" s="157"/>
      <c r="R49" s="157"/>
      <c r="S49" s="122">
        <f>SUM(P49:R49)</f>
        <v>0</v>
      </c>
      <c r="T49" s="169">
        <f t="shared" ref="T49" si="11">SUM(P49:Q49)</f>
        <v>0</v>
      </c>
      <c r="U49" s="121" t="str">
        <f t="shared" ref="U49" si="12">+IF(P49&gt;=$W$6,"Pasa","No pasa")</f>
        <v>No pasa</v>
      </c>
      <c r="V49" s="276"/>
      <c r="W49" s="277"/>
      <c r="X49" s="277"/>
      <c r="Y49" s="277"/>
      <c r="Z49" s="277"/>
      <c r="AA49" s="278"/>
    </row>
    <row r="50" spans="1:27" ht="30" customHeight="1" x14ac:dyDescent="0.25">
      <c r="A50" s="111" t="s">
        <v>186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59"/>
      <c r="P50" s="129"/>
      <c r="Q50" s="129"/>
      <c r="R50" s="129"/>
      <c r="S50" s="122">
        <f t="shared" si="3"/>
        <v>0</v>
      </c>
      <c r="T50" s="169">
        <f t="shared" ref="T50:T68" si="13">SUM(P50:Q50)</f>
        <v>0</v>
      </c>
      <c r="U50" s="121" t="str">
        <f t="shared" si="1"/>
        <v>No pasa</v>
      </c>
      <c r="V50" s="263"/>
      <c r="W50" s="264"/>
      <c r="X50" s="264"/>
      <c r="Y50" s="264"/>
      <c r="Z50" s="264"/>
      <c r="AA50" s="265"/>
    </row>
    <row r="51" spans="1:27" ht="30" customHeight="1" x14ac:dyDescent="0.25">
      <c r="A51" s="112" t="s">
        <v>187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1"/>
      <c r="P51" s="157"/>
      <c r="Q51" s="157"/>
      <c r="R51" s="157"/>
      <c r="S51" s="122">
        <f t="shared" si="3"/>
        <v>0</v>
      </c>
      <c r="T51" s="169">
        <f t="shared" si="13"/>
        <v>0</v>
      </c>
      <c r="U51" s="121" t="str">
        <f t="shared" si="1"/>
        <v>No pasa</v>
      </c>
      <c r="V51" s="276"/>
      <c r="W51" s="277"/>
      <c r="X51" s="277"/>
      <c r="Y51" s="277"/>
      <c r="Z51" s="277"/>
      <c r="AA51" s="278"/>
    </row>
    <row r="52" spans="1:27" ht="30" customHeight="1" x14ac:dyDescent="0.25">
      <c r="A52" s="111" t="s">
        <v>188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59"/>
      <c r="P52" s="129"/>
      <c r="Q52" s="129"/>
      <c r="R52" s="129"/>
      <c r="S52" s="122">
        <f t="shared" si="3"/>
        <v>0</v>
      </c>
      <c r="T52" s="169">
        <f t="shared" si="13"/>
        <v>0</v>
      </c>
      <c r="U52" s="121" t="str">
        <f t="shared" si="1"/>
        <v>No pasa</v>
      </c>
      <c r="V52" s="263"/>
      <c r="W52" s="264"/>
      <c r="X52" s="264"/>
      <c r="Y52" s="264"/>
      <c r="Z52" s="264"/>
      <c r="AA52" s="265"/>
    </row>
    <row r="53" spans="1:27" ht="30" customHeight="1" x14ac:dyDescent="0.25">
      <c r="A53" s="112" t="s">
        <v>189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1"/>
      <c r="P53" s="157"/>
      <c r="Q53" s="157"/>
      <c r="R53" s="157"/>
      <c r="S53" s="122">
        <f t="shared" si="3"/>
        <v>0</v>
      </c>
      <c r="T53" s="169">
        <f t="shared" si="13"/>
        <v>0</v>
      </c>
      <c r="U53" s="121" t="str">
        <f t="shared" si="1"/>
        <v>No pasa</v>
      </c>
      <c r="V53" s="276"/>
      <c r="W53" s="277"/>
      <c r="X53" s="277"/>
      <c r="Y53" s="277"/>
      <c r="Z53" s="277"/>
      <c r="AA53" s="278"/>
    </row>
    <row r="54" spans="1:27" ht="30" customHeight="1" x14ac:dyDescent="0.25">
      <c r="A54" s="111" t="s">
        <v>190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59"/>
      <c r="P54" s="129"/>
      <c r="Q54" s="129"/>
      <c r="R54" s="129"/>
      <c r="S54" s="122">
        <f t="shared" si="3"/>
        <v>0</v>
      </c>
      <c r="T54" s="169">
        <f t="shared" si="13"/>
        <v>0</v>
      </c>
      <c r="U54" s="121" t="str">
        <f t="shared" si="1"/>
        <v>No pasa</v>
      </c>
      <c r="V54" s="263"/>
      <c r="W54" s="264"/>
      <c r="X54" s="264"/>
      <c r="Y54" s="264"/>
      <c r="Z54" s="264"/>
      <c r="AA54" s="265"/>
    </row>
    <row r="55" spans="1:27" ht="30" customHeight="1" x14ac:dyDescent="0.25">
      <c r="A55" s="112" t="s">
        <v>191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1"/>
      <c r="P55" s="157"/>
      <c r="Q55" s="157"/>
      <c r="R55" s="157"/>
      <c r="S55" s="122">
        <f t="shared" si="3"/>
        <v>0</v>
      </c>
      <c r="T55" s="169">
        <f t="shared" si="13"/>
        <v>0</v>
      </c>
      <c r="U55" s="121" t="str">
        <f t="shared" si="1"/>
        <v>No pasa</v>
      </c>
      <c r="V55" s="276"/>
      <c r="W55" s="277"/>
      <c r="X55" s="277"/>
      <c r="Y55" s="277"/>
      <c r="Z55" s="277"/>
      <c r="AA55" s="278"/>
    </row>
    <row r="56" spans="1:27" ht="30" customHeight="1" x14ac:dyDescent="0.25">
      <c r="A56" s="111" t="s">
        <v>192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59"/>
      <c r="P56" s="129"/>
      <c r="Q56" s="129"/>
      <c r="R56" s="129"/>
      <c r="S56" s="122">
        <f t="shared" si="3"/>
        <v>0</v>
      </c>
      <c r="T56" s="169">
        <f t="shared" si="13"/>
        <v>0</v>
      </c>
      <c r="U56" s="121" t="str">
        <f t="shared" si="1"/>
        <v>No pasa</v>
      </c>
      <c r="V56" s="263"/>
      <c r="W56" s="264"/>
      <c r="X56" s="264"/>
      <c r="Y56" s="264"/>
      <c r="Z56" s="264"/>
      <c r="AA56" s="265"/>
    </row>
    <row r="57" spans="1:27" ht="30" customHeight="1" x14ac:dyDescent="0.25">
      <c r="A57" s="112" t="s">
        <v>193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1"/>
      <c r="P57" s="157"/>
      <c r="Q57" s="157"/>
      <c r="R57" s="157"/>
      <c r="S57" s="122">
        <f t="shared" si="3"/>
        <v>0</v>
      </c>
      <c r="T57" s="169">
        <f t="shared" si="13"/>
        <v>0</v>
      </c>
      <c r="U57" s="121" t="str">
        <f t="shared" si="1"/>
        <v>No pasa</v>
      </c>
      <c r="V57" s="276"/>
      <c r="W57" s="277"/>
      <c r="X57" s="277"/>
      <c r="Y57" s="277"/>
      <c r="Z57" s="277"/>
      <c r="AA57" s="278"/>
    </row>
    <row r="58" spans="1:27" ht="30" customHeight="1" x14ac:dyDescent="0.25">
      <c r="A58" s="111" t="s">
        <v>194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59"/>
      <c r="P58" s="129"/>
      <c r="Q58" s="129"/>
      <c r="R58" s="129"/>
      <c r="S58" s="122">
        <f t="shared" si="3"/>
        <v>0</v>
      </c>
      <c r="T58" s="169">
        <f t="shared" si="13"/>
        <v>0</v>
      </c>
      <c r="U58" s="121" t="str">
        <f t="shared" si="1"/>
        <v>No pasa</v>
      </c>
      <c r="V58" s="263"/>
      <c r="W58" s="264"/>
      <c r="X58" s="264"/>
      <c r="Y58" s="264"/>
      <c r="Z58" s="264"/>
      <c r="AA58" s="265"/>
    </row>
    <row r="59" spans="1:27" ht="30" customHeight="1" x14ac:dyDescent="0.25">
      <c r="A59" s="112" t="s">
        <v>195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1"/>
      <c r="P59" s="157"/>
      <c r="Q59" s="157"/>
      <c r="R59" s="157"/>
      <c r="S59" s="122">
        <f t="shared" si="3"/>
        <v>0</v>
      </c>
      <c r="T59" s="169">
        <f t="shared" si="13"/>
        <v>0</v>
      </c>
      <c r="U59" s="121" t="str">
        <f t="shared" si="1"/>
        <v>No pasa</v>
      </c>
      <c r="V59" s="276"/>
      <c r="W59" s="277"/>
      <c r="X59" s="277"/>
      <c r="Y59" s="277"/>
      <c r="Z59" s="277"/>
      <c r="AA59" s="278"/>
    </row>
    <row r="60" spans="1:27" ht="30" customHeight="1" x14ac:dyDescent="0.25">
      <c r="A60" s="111" t="s">
        <v>196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59"/>
      <c r="P60" s="129"/>
      <c r="Q60" s="129"/>
      <c r="R60" s="129"/>
      <c r="S60" s="122">
        <f t="shared" si="3"/>
        <v>0</v>
      </c>
      <c r="T60" s="169">
        <f t="shared" si="13"/>
        <v>0</v>
      </c>
      <c r="U60" s="121" t="str">
        <f t="shared" si="1"/>
        <v>No pasa</v>
      </c>
      <c r="V60" s="263"/>
      <c r="W60" s="264"/>
      <c r="X60" s="264"/>
      <c r="Y60" s="264"/>
      <c r="Z60" s="264"/>
      <c r="AA60" s="265"/>
    </row>
    <row r="61" spans="1:27" ht="30" customHeight="1" x14ac:dyDescent="0.25">
      <c r="A61" s="112" t="s">
        <v>197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1"/>
      <c r="P61" s="157"/>
      <c r="Q61" s="157"/>
      <c r="R61" s="157"/>
      <c r="S61" s="122">
        <f t="shared" si="3"/>
        <v>0</v>
      </c>
      <c r="T61" s="169">
        <f t="shared" si="13"/>
        <v>0</v>
      </c>
      <c r="U61" s="121" t="str">
        <f t="shared" si="1"/>
        <v>No pasa</v>
      </c>
      <c r="V61" s="276"/>
      <c r="W61" s="277"/>
      <c r="X61" s="277"/>
      <c r="Y61" s="277"/>
      <c r="Z61" s="277"/>
      <c r="AA61" s="278"/>
    </row>
    <row r="62" spans="1:27" ht="30" customHeight="1" x14ac:dyDescent="0.25">
      <c r="A62" s="111" t="s">
        <v>198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59"/>
      <c r="P62" s="129"/>
      <c r="Q62" s="129"/>
      <c r="R62" s="129"/>
      <c r="S62" s="122">
        <f t="shared" si="3"/>
        <v>0</v>
      </c>
      <c r="T62" s="169">
        <f t="shared" si="13"/>
        <v>0</v>
      </c>
      <c r="U62" s="121" t="str">
        <f t="shared" si="1"/>
        <v>No pasa</v>
      </c>
      <c r="V62" s="263"/>
      <c r="W62" s="264"/>
      <c r="X62" s="264"/>
      <c r="Y62" s="264"/>
      <c r="Z62" s="264"/>
      <c r="AA62" s="265"/>
    </row>
    <row r="63" spans="1:27" ht="30" customHeight="1" x14ac:dyDescent="0.25">
      <c r="A63" s="112" t="s">
        <v>199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1"/>
      <c r="P63" s="157"/>
      <c r="Q63" s="157"/>
      <c r="R63" s="157"/>
      <c r="S63" s="122">
        <f t="shared" si="3"/>
        <v>0</v>
      </c>
      <c r="T63" s="169">
        <f t="shared" si="13"/>
        <v>0</v>
      </c>
      <c r="U63" s="121" t="str">
        <f t="shared" si="1"/>
        <v>No pasa</v>
      </c>
      <c r="V63" s="276"/>
      <c r="W63" s="277"/>
      <c r="X63" s="277"/>
      <c r="Y63" s="277"/>
      <c r="Z63" s="277"/>
      <c r="AA63" s="278"/>
    </row>
    <row r="64" spans="1:27" ht="30" customHeight="1" x14ac:dyDescent="0.25">
      <c r="A64" s="111" t="s">
        <v>200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59"/>
      <c r="P64" s="129"/>
      <c r="Q64" s="129"/>
      <c r="R64" s="129"/>
      <c r="S64" s="122">
        <f t="shared" si="3"/>
        <v>0</v>
      </c>
      <c r="T64" s="169">
        <f t="shared" si="13"/>
        <v>0</v>
      </c>
      <c r="U64" s="121" t="str">
        <f t="shared" si="1"/>
        <v>No pasa</v>
      </c>
      <c r="V64" s="263"/>
      <c r="W64" s="264"/>
      <c r="X64" s="264"/>
      <c r="Y64" s="264"/>
      <c r="Z64" s="264"/>
      <c r="AA64" s="265"/>
    </row>
    <row r="65" spans="1:31" ht="30" customHeight="1" x14ac:dyDescent="0.25">
      <c r="A65" s="112" t="s">
        <v>201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1"/>
      <c r="P65" s="157"/>
      <c r="Q65" s="157"/>
      <c r="R65" s="157"/>
      <c r="S65" s="122">
        <f t="shared" si="3"/>
        <v>0</v>
      </c>
      <c r="T65" s="169">
        <f t="shared" si="13"/>
        <v>0</v>
      </c>
      <c r="U65" s="121" t="str">
        <f t="shared" si="1"/>
        <v>No pasa</v>
      </c>
      <c r="V65" s="276"/>
      <c r="W65" s="277"/>
      <c r="X65" s="277"/>
      <c r="Y65" s="277"/>
      <c r="Z65" s="277"/>
      <c r="AA65" s="278"/>
    </row>
    <row r="66" spans="1:31" ht="30" customHeight="1" x14ac:dyDescent="0.25">
      <c r="A66" s="111" t="s">
        <v>202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59"/>
      <c r="P66" s="129"/>
      <c r="Q66" s="129"/>
      <c r="R66" s="129"/>
      <c r="S66" s="122">
        <f t="shared" si="3"/>
        <v>0</v>
      </c>
      <c r="T66" s="169">
        <f t="shared" si="13"/>
        <v>0</v>
      </c>
      <c r="U66" s="121" t="str">
        <f t="shared" si="1"/>
        <v>No pasa</v>
      </c>
      <c r="V66" s="263"/>
      <c r="W66" s="264"/>
      <c r="X66" s="264"/>
      <c r="Y66" s="264"/>
      <c r="Z66" s="264"/>
      <c r="AA66" s="265"/>
    </row>
    <row r="67" spans="1:31" ht="30" customHeight="1" x14ac:dyDescent="0.25">
      <c r="A67" s="112" t="s">
        <v>203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1"/>
      <c r="P67" s="157"/>
      <c r="Q67" s="157"/>
      <c r="R67" s="157"/>
      <c r="S67" s="122">
        <f t="shared" ref="S67" si="14">SUM(P67:R67)</f>
        <v>0</v>
      </c>
      <c r="T67" s="169">
        <f t="shared" ref="T67" si="15">SUM(P67:Q67)</f>
        <v>0</v>
      </c>
      <c r="U67" s="121" t="str">
        <f t="shared" ref="U67" si="16">+IF(P67&gt;=$W$6,"Pasa","No pasa")</f>
        <v>No pasa</v>
      </c>
      <c r="V67" s="276"/>
      <c r="W67" s="277"/>
      <c r="X67" s="277"/>
      <c r="Y67" s="277"/>
      <c r="Z67" s="277"/>
      <c r="AA67" s="278"/>
    </row>
    <row r="68" spans="1:31" ht="30" customHeight="1" x14ac:dyDescent="0.25">
      <c r="A68" s="111" t="s">
        <v>204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59"/>
      <c r="P68" s="129"/>
      <c r="Q68" s="129"/>
      <c r="R68" s="129"/>
      <c r="S68" s="122">
        <f t="shared" si="3"/>
        <v>0</v>
      </c>
      <c r="T68" s="169">
        <f t="shared" si="13"/>
        <v>0</v>
      </c>
      <c r="U68" s="121" t="str">
        <f t="shared" si="1"/>
        <v>No pasa</v>
      </c>
      <c r="V68" s="263"/>
      <c r="W68" s="264"/>
      <c r="X68" s="264"/>
      <c r="Y68" s="264"/>
      <c r="Z68" s="264"/>
      <c r="AA68" s="265"/>
    </row>
    <row r="70" spans="1:31" ht="15.75" x14ac:dyDescent="0.25">
      <c r="A70" s="239" t="s">
        <v>0</v>
      </c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113"/>
      <c r="AC70" s="113"/>
      <c r="AD70" s="113"/>
      <c r="AE70" s="113"/>
    </row>
  </sheetData>
  <mergeCells count="65">
    <mergeCell ref="U11:V12"/>
    <mergeCell ref="B16:O16"/>
    <mergeCell ref="A14:AA14"/>
    <mergeCell ref="X9:AA10"/>
    <mergeCell ref="P6:S6"/>
    <mergeCell ref="P9:S9"/>
    <mergeCell ref="U9:V10"/>
    <mergeCell ref="P10:S10"/>
    <mergeCell ref="X11:AA12"/>
    <mergeCell ref="V27:AA27"/>
    <mergeCell ref="V28:AA28"/>
    <mergeCell ref="V29:AA29"/>
    <mergeCell ref="V25:AA25"/>
    <mergeCell ref="V26:AA26"/>
    <mergeCell ref="V33:AA33"/>
    <mergeCell ref="V34:AA34"/>
    <mergeCell ref="V35:AA35"/>
    <mergeCell ref="V30:AA30"/>
    <mergeCell ref="V31:AA31"/>
    <mergeCell ref="V32:AA32"/>
    <mergeCell ref="V39:AA39"/>
    <mergeCell ref="V40:AA40"/>
    <mergeCell ref="V41:AA41"/>
    <mergeCell ref="V36:AA36"/>
    <mergeCell ref="V37:AA37"/>
    <mergeCell ref="V38:AA38"/>
    <mergeCell ref="V45:AA45"/>
    <mergeCell ref="V46:AA46"/>
    <mergeCell ref="V47:AA47"/>
    <mergeCell ref="V42:AA42"/>
    <mergeCell ref="V43:AA43"/>
    <mergeCell ref="V44:AA44"/>
    <mergeCell ref="V51:AA51"/>
    <mergeCell ref="V52:AA52"/>
    <mergeCell ref="V53:AA53"/>
    <mergeCell ref="V48:AA48"/>
    <mergeCell ref="V49:AA49"/>
    <mergeCell ref="V50:AA50"/>
    <mergeCell ref="V57:AA57"/>
    <mergeCell ref="V58:AA58"/>
    <mergeCell ref="V59:AA59"/>
    <mergeCell ref="V54:AA54"/>
    <mergeCell ref="V55:AA55"/>
    <mergeCell ref="V56:AA56"/>
    <mergeCell ref="V64:AA64"/>
    <mergeCell ref="V65:AA65"/>
    <mergeCell ref="V60:AA60"/>
    <mergeCell ref="V61:AA61"/>
    <mergeCell ref="V62:AA62"/>
    <mergeCell ref="V67:AA67"/>
    <mergeCell ref="A70:AA70"/>
    <mergeCell ref="A4:AA4"/>
    <mergeCell ref="A2:AA2"/>
    <mergeCell ref="P16:S16"/>
    <mergeCell ref="V17:AA17"/>
    <mergeCell ref="V18:AA18"/>
    <mergeCell ref="V19:AA19"/>
    <mergeCell ref="V20:AA20"/>
    <mergeCell ref="V21:AA21"/>
    <mergeCell ref="V22:AA22"/>
    <mergeCell ref="V23:AA23"/>
    <mergeCell ref="V24:AA24"/>
    <mergeCell ref="V66:AA66"/>
    <mergeCell ref="V68:AA68"/>
    <mergeCell ref="V63:AA63"/>
  </mergeCells>
  <conditionalFormatting sqref="T18">
    <cfRule type="expression" dxfId="149" priority="269">
      <formula>S18&lt;&gt;$P$8</formula>
    </cfRule>
  </conditionalFormatting>
  <conditionalFormatting sqref="T27">
    <cfRule type="expression" dxfId="148" priority="65">
      <formula>S27&lt;&gt;$P$8</formula>
    </cfRule>
  </conditionalFormatting>
  <conditionalFormatting sqref="U18">
    <cfRule type="beginsWith" dxfId="147" priority="270" operator="beginsWith" text="No pasa">
      <formula>LEFT(U18,LEN("No pasa"))="No pasa"</formula>
    </cfRule>
    <cfRule type="endsWith" dxfId="146" priority="271" operator="endsWith" text="Pasa">
      <formula>RIGHT(U18,LEN("Pasa"))="Pasa"</formula>
    </cfRule>
  </conditionalFormatting>
  <conditionalFormatting sqref="U45">
    <cfRule type="beginsWith" dxfId="145" priority="207" operator="beginsWith" text="No pasa">
      <formula>LEFT(U45,LEN("No pasa"))="No pasa"</formula>
    </cfRule>
    <cfRule type="endsWith" dxfId="144" priority="208" operator="endsWith" text="Pasa">
      <formula>RIGHT(U45,LEN("Pasa"))="Pasa"</formula>
    </cfRule>
  </conditionalFormatting>
  <conditionalFormatting sqref="U19">
    <cfRule type="beginsWith" dxfId="143" priority="267" operator="beginsWith" text="No pasa">
      <formula>LEFT(U19,LEN("No pasa"))="No pasa"</formula>
    </cfRule>
    <cfRule type="endsWith" dxfId="142" priority="268" operator="endsWith" text="Pasa">
      <formula>RIGHT(U19,LEN("Pasa"))="Pasa"</formula>
    </cfRule>
  </conditionalFormatting>
  <conditionalFormatting sqref="U21">
    <cfRule type="beginsWith" dxfId="141" priority="264" operator="beginsWith" text="No pasa">
      <formula>LEFT(U21,LEN("No pasa"))="No pasa"</formula>
    </cfRule>
    <cfRule type="endsWith" dxfId="140" priority="265" operator="endsWith" text="Pasa">
      <formula>RIGHT(U21,LEN("Pasa"))="Pasa"</formula>
    </cfRule>
  </conditionalFormatting>
  <conditionalFormatting sqref="U22">
    <cfRule type="beginsWith" dxfId="139" priority="261" operator="beginsWith" text="No pasa">
      <formula>LEFT(U22,LEN("No pasa"))="No pasa"</formula>
    </cfRule>
    <cfRule type="endsWith" dxfId="138" priority="262" operator="endsWith" text="Pasa">
      <formula>RIGHT(U22,LEN("Pasa"))="Pasa"</formula>
    </cfRule>
  </conditionalFormatting>
  <conditionalFormatting sqref="U23">
    <cfRule type="beginsWith" dxfId="137" priority="258" operator="beginsWith" text="No pasa">
      <formula>LEFT(U23,LEN("No pasa"))="No pasa"</formula>
    </cfRule>
    <cfRule type="endsWith" dxfId="136" priority="259" operator="endsWith" text="Pasa">
      <formula>RIGHT(U23,LEN("Pasa"))="Pasa"</formula>
    </cfRule>
  </conditionalFormatting>
  <conditionalFormatting sqref="U24">
    <cfRule type="beginsWith" dxfId="135" priority="255" operator="beginsWith" text="No pasa">
      <formula>LEFT(U24,LEN("No pasa"))="No pasa"</formula>
    </cfRule>
    <cfRule type="endsWith" dxfId="134" priority="256" operator="endsWith" text="Pasa">
      <formula>RIGHT(U24,LEN("Pasa"))="Pasa"</formula>
    </cfRule>
  </conditionalFormatting>
  <conditionalFormatting sqref="U25">
    <cfRule type="beginsWith" dxfId="133" priority="252" operator="beginsWith" text="No pasa">
      <formula>LEFT(U25,LEN("No pasa"))="No pasa"</formula>
    </cfRule>
    <cfRule type="endsWith" dxfId="132" priority="253" operator="endsWith" text="Pasa">
      <formula>RIGHT(U25,LEN("Pasa"))="Pasa"</formula>
    </cfRule>
  </conditionalFormatting>
  <conditionalFormatting sqref="U26">
    <cfRule type="beginsWith" dxfId="131" priority="249" operator="beginsWith" text="No pasa">
      <formula>LEFT(U26,LEN("No pasa"))="No pasa"</formula>
    </cfRule>
    <cfRule type="endsWith" dxfId="130" priority="250" operator="endsWith" text="Pasa">
      <formula>RIGHT(U26,LEN("Pasa"))="Pasa"</formula>
    </cfRule>
  </conditionalFormatting>
  <conditionalFormatting sqref="U27">
    <cfRule type="beginsWith" dxfId="129" priority="246" operator="beginsWith" text="No pasa">
      <formula>LEFT(U27,LEN("No pasa"))="No pasa"</formula>
    </cfRule>
    <cfRule type="endsWith" dxfId="128" priority="247" operator="endsWith" text="Pasa">
      <formula>RIGHT(U27,LEN("Pasa"))="Pasa"</formula>
    </cfRule>
  </conditionalFormatting>
  <conditionalFormatting sqref="U28">
    <cfRule type="beginsWith" dxfId="127" priority="243" operator="beginsWith" text="No pasa">
      <formula>LEFT(U28,LEN("No pasa"))="No pasa"</formula>
    </cfRule>
    <cfRule type="endsWith" dxfId="126" priority="244" operator="endsWith" text="Pasa">
      <formula>RIGHT(U28,LEN("Pasa"))="Pasa"</formula>
    </cfRule>
  </conditionalFormatting>
  <conditionalFormatting sqref="U29">
    <cfRule type="beginsWith" dxfId="125" priority="240" operator="beginsWith" text="No pasa">
      <formula>LEFT(U29,LEN("No pasa"))="No pasa"</formula>
    </cfRule>
    <cfRule type="endsWith" dxfId="124" priority="241" operator="endsWith" text="Pasa">
      <formula>RIGHT(U29,LEN("Pasa"))="Pasa"</formula>
    </cfRule>
  </conditionalFormatting>
  <conditionalFormatting sqref="U30">
    <cfRule type="beginsWith" dxfId="123" priority="237" operator="beginsWith" text="No pasa">
      <formula>LEFT(U30,LEN("No pasa"))="No pasa"</formula>
    </cfRule>
    <cfRule type="endsWith" dxfId="122" priority="238" operator="endsWith" text="Pasa">
      <formula>RIGHT(U30,LEN("Pasa"))="Pasa"</formula>
    </cfRule>
  </conditionalFormatting>
  <conditionalFormatting sqref="U31">
    <cfRule type="beginsWith" dxfId="121" priority="235" operator="beginsWith" text="No pasa">
      <formula>LEFT(U31,LEN("No pasa"))="No pasa"</formula>
    </cfRule>
    <cfRule type="endsWith" dxfId="120" priority="236" operator="endsWith" text="Pasa">
      <formula>RIGHT(U31,LEN("Pasa"))="Pasa"</formula>
    </cfRule>
  </conditionalFormatting>
  <conditionalFormatting sqref="U32">
    <cfRule type="beginsWith" dxfId="119" priority="233" operator="beginsWith" text="No pasa">
      <formula>LEFT(U32,LEN("No pasa"))="No pasa"</formula>
    </cfRule>
    <cfRule type="endsWith" dxfId="118" priority="234" operator="endsWith" text="Pasa">
      <formula>RIGHT(U32,LEN("Pasa"))="Pasa"</formula>
    </cfRule>
  </conditionalFormatting>
  <conditionalFormatting sqref="U33">
    <cfRule type="beginsWith" dxfId="117" priority="231" operator="beginsWith" text="No pasa">
      <formula>LEFT(U33,LEN("No pasa"))="No pasa"</formula>
    </cfRule>
    <cfRule type="endsWith" dxfId="116" priority="232" operator="endsWith" text="Pasa">
      <formula>RIGHT(U33,LEN("Pasa"))="Pasa"</formula>
    </cfRule>
  </conditionalFormatting>
  <conditionalFormatting sqref="U34">
    <cfRule type="beginsWith" dxfId="115" priority="229" operator="beginsWith" text="No pasa">
      <formula>LEFT(U34,LEN("No pasa"))="No pasa"</formula>
    </cfRule>
    <cfRule type="endsWith" dxfId="114" priority="230" operator="endsWith" text="Pasa">
      <formula>RIGHT(U34,LEN("Pasa"))="Pasa"</formula>
    </cfRule>
  </conditionalFormatting>
  <conditionalFormatting sqref="U35">
    <cfRule type="beginsWith" dxfId="113" priority="227" operator="beginsWith" text="No pasa">
      <formula>LEFT(U35,LEN("No pasa"))="No pasa"</formula>
    </cfRule>
    <cfRule type="endsWith" dxfId="112" priority="228" operator="endsWith" text="Pasa">
      <formula>RIGHT(U35,LEN("Pasa"))="Pasa"</formula>
    </cfRule>
  </conditionalFormatting>
  <conditionalFormatting sqref="U36">
    <cfRule type="beginsWith" dxfId="111" priority="225" operator="beginsWith" text="No pasa">
      <formula>LEFT(U36,LEN("No pasa"))="No pasa"</formula>
    </cfRule>
    <cfRule type="endsWith" dxfId="110" priority="226" operator="endsWith" text="Pasa">
      <formula>RIGHT(U36,LEN("Pasa"))="Pasa"</formula>
    </cfRule>
  </conditionalFormatting>
  <conditionalFormatting sqref="U37">
    <cfRule type="beginsWith" dxfId="109" priority="223" operator="beginsWith" text="No pasa">
      <formula>LEFT(U37,LEN("No pasa"))="No pasa"</formula>
    </cfRule>
    <cfRule type="endsWith" dxfId="108" priority="224" operator="endsWith" text="Pasa">
      <formula>RIGHT(U37,LEN("Pasa"))="Pasa"</formula>
    </cfRule>
  </conditionalFormatting>
  <conditionalFormatting sqref="U38">
    <cfRule type="beginsWith" dxfId="107" priority="221" operator="beginsWith" text="No pasa">
      <formula>LEFT(U38,LEN("No pasa"))="No pasa"</formula>
    </cfRule>
    <cfRule type="endsWith" dxfId="106" priority="222" operator="endsWith" text="Pasa">
      <formula>RIGHT(U38,LEN("Pasa"))="Pasa"</formula>
    </cfRule>
  </conditionalFormatting>
  <conditionalFormatting sqref="U39">
    <cfRule type="beginsWith" dxfId="105" priority="219" operator="beginsWith" text="No pasa">
      <formula>LEFT(U39,LEN("No pasa"))="No pasa"</formula>
    </cfRule>
    <cfRule type="endsWith" dxfId="104" priority="220" operator="endsWith" text="Pasa">
      <formula>RIGHT(U39,LEN("Pasa"))="Pasa"</formula>
    </cfRule>
  </conditionalFormatting>
  <conditionalFormatting sqref="U40">
    <cfRule type="beginsWith" dxfId="103" priority="217" operator="beginsWith" text="No pasa">
      <formula>LEFT(U40,LEN("No pasa"))="No pasa"</formula>
    </cfRule>
    <cfRule type="endsWith" dxfId="102" priority="218" operator="endsWith" text="Pasa">
      <formula>RIGHT(U40,LEN("Pasa"))="Pasa"</formula>
    </cfRule>
  </conditionalFormatting>
  <conditionalFormatting sqref="U41">
    <cfRule type="beginsWith" dxfId="101" priority="215" operator="beginsWith" text="No pasa">
      <formula>LEFT(U41,LEN("No pasa"))="No pasa"</formula>
    </cfRule>
    <cfRule type="endsWith" dxfId="100" priority="216" operator="endsWith" text="Pasa">
      <formula>RIGHT(U41,LEN("Pasa"))="Pasa"</formula>
    </cfRule>
  </conditionalFormatting>
  <conditionalFormatting sqref="U42">
    <cfRule type="beginsWith" dxfId="99" priority="213" operator="beginsWith" text="No pasa">
      <formula>LEFT(U42,LEN("No pasa"))="No pasa"</formula>
    </cfRule>
    <cfRule type="endsWith" dxfId="98" priority="214" operator="endsWith" text="Pasa">
      <formula>RIGHT(U42,LEN("Pasa"))="Pasa"</formula>
    </cfRule>
  </conditionalFormatting>
  <conditionalFormatting sqref="U43">
    <cfRule type="beginsWith" dxfId="97" priority="211" operator="beginsWith" text="No pasa">
      <formula>LEFT(U43,LEN("No pasa"))="No pasa"</formula>
    </cfRule>
    <cfRule type="endsWith" dxfId="96" priority="212" operator="endsWith" text="Pasa">
      <formula>RIGHT(U43,LEN("Pasa"))="Pasa"</formula>
    </cfRule>
  </conditionalFormatting>
  <conditionalFormatting sqref="U44">
    <cfRule type="beginsWith" dxfId="95" priority="209" operator="beginsWith" text="No pasa">
      <formula>LEFT(U44,LEN("No pasa"))="No pasa"</formula>
    </cfRule>
    <cfRule type="endsWith" dxfId="94" priority="210" operator="endsWith" text="Pasa">
      <formula>RIGHT(U44,LEN("Pasa"))="Pasa"</formula>
    </cfRule>
  </conditionalFormatting>
  <conditionalFormatting sqref="U46">
    <cfRule type="beginsWith" dxfId="93" priority="205" operator="beginsWith" text="No pasa">
      <formula>LEFT(U46,LEN("No pasa"))="No pasa"</formula>
    </cfRule>
    <cfRule type="endsWith" dxfId="92" priority="206" operator="endsWith" text="Pasa">
      <formula>RIGHT(U46,LEN("Pasa"))="Pasa"</formula>
    </cfRule>
  </conditionalFormatting>
  <conditionalFormatting sqref="U47">
    <cfRule type="beginsWith" dxfId="91" priority="203" operator="beginsWith" text="No pasa">
      <formula>LEFT(U47,LEN("No pasa"))="No pasa"</formula>
    </cfRule>
    <cfRule type="endsWith" dxfId="90" priority="204" operator="endsWith" text="Pasa">
      <formula>RIGHT(U47,LEN("Pasa"))="Pasa"</formula>
    </cfRule>
  </conditionalFormatting>
  <conditionalFormatting sqref="U60">
    <cfRule type="beginsWith" dxfId="89" priority="177" operator="beginsWith" text="No pasa">
      <formula>LEFT(U60,LEN("No pasa"))="No pasa"</formula>
    </cfRule>
    <cfRule type="endsWith" dxfId="88" priority="178" operator="endsWith" text="Pasa">
      <formula>RIGHT(U60,LEN("Pasa"))="Pasa"</formula>
    </cfRule>
  </conditionalFormatting>
  <conditionalFormatting sqref="U61">
    <cfRule type="beginsWith" dxfId="87" priority="175" operator="beginsWith" text="No pasa">
      <formula>LEFT(U61,LEN("No pasa"))="No pasa"</formula>
    </cfRule>
    <cfRule type="endsWith" dxfId="86" priority="176" operator="endsWith" text="Pasa">
      <formula>RIGHT(U61,LEN("Pasa"))="Pasa"</formula>
    </cfRule>
  </conditionalFormatting>
  <conditionalFormatting sqref="U50">
    <cfRule type="beginsWith" dxfId="85" priority="197" operator="beginsWith" text="No pasa">
      <formula>LEFT(U50,LEN("No pasa"))="No pasa"</formula>
    </cfRule>
    <cfRule type="endsWith" dxfId="84" priority="198" operator="endsWith" text="Pasa">
      <formula>RIGHT(U50,LEN("Pasa"))="Pasa"</formula>
    </cfRule>
  </conditionalFormatting>
  <conditionalFormatting sqref="U51">
    <cfRule type="beginsWith" dxfId="83" priority="195" operator="beginsWith" text="No pasa">
      <formula>LEFT(U51,LEN("No pasa"))="No pasa"</formula>
    </cfRule>
    <cfRule type="endsWith" dxfId="82" priority="196" operator="endsWith" text="Pasa">
      <formula>RIGHT(U51,LEN("Pasa"))="Pasa"</formula>
    </cfRule>
  </conditionalFormatting>
  <conditionalFormatting sqref="U52">
    <cfRule type="beginsWith" dxfId="81" priority="193" operator="beginsWith" text="No pasa">
      <formula>LEFT(U52,LEN("No pasa"))="No pasa"</formula>
    </cfRule>
    <cfRule type="endsWith" dxfId="80" priority="194" operator="endsWith" text="Pasa">
      <formula>RIGHT(U52,LEN("Pasa"))="Pasa"</formula>
    </cfRule>
  </conditionalFormatting>
  <conditionalFormatting sqref="U53">
    <cfRule type="beginsWith" dxfId="79" priority="191" operator="beginsWith" text="No pasa">
      <formula>LEFT(U53,LEN("No pasa"))="No pasa"</formula>
    </cfRule>
    <cfRule type="endsWith" dxfId="78" priority="192" operator="endsWith" text="Pasa">
      <formula>RIGHT(U53,LEN("Pasa"))="Pasa"</formula>
    </cfRule>
  </conditionalFormatting>
  <conditionalFormatting sqref="U54">
    <cfRule type="beginsWith" dxfId="77" priority="189" operator="beginsWith" text="No pasa">
      <formula>LEFT(U54,LEN("No pasa"))="No pasa"</formula>
    </cfRule>
    <cfRule type="endsWith" dxfId="76" priority="190" operator="endsWith" text="Pasa">
      <formula>RIGHT(U54,LEN("Pasa"))="Pasa"</formula>
    </cfRule>
  </conditionalFormatting>
  <conditionalFormatting sqref="U55">
    <cfRule type="beginsWith" dxfId="75" priority="187" operator="beginsWith" text="No pasa">
      <formula>LEFT(U55,LEN("No pasa"))="No pasa"</formula>
    </cfRule>
    <cfRule type="endsWith" dxfId="74" priority="188" operator="endsWith" text="Pasa">
      <formula>RIGHT(U55,LEN("Pasa"))="Pasa"</formula>
    </cfRule>
  </conditionalFormatting>
  <conditionalFormatting sqref="U56">
    <cfRule type="beginsWith" dxfId="73" priority="185" operator="beginsWith" text="No pasa">
      <formula>LEFT(U56,LEN("No pasa"))="No pasa"</formula>
    </cfRule>
    <cfRule type="endsWith" dxfId="72" priority="186" operator="endsWith" text="Pasa">
      <formula>RIGHT(U56,LEN("Pasa"))="Pasa"</formula>
    </cfRule>
  </conditionalFormatting>
  <conditionalFormatting sqref="U57">
    <cfRule type="beginsWith" dxfId="71" priority="183" operator="beginsWith" text="No pasa">
      <formula>LEFT(U57,LEN("No pasa"))="No pasa"</formula>
    </cfRule>
    <cfRule type="endsWith" dxfId="70" priority="184" operator="endsWith" text="Pasa">
      <formula>RIGHT(U57,LEN("Pasa"))="Pasa"</formula>
    </cfRule>
  </conditionalFormatting>
  <conditionalFormatting sqref="U58">
    <cfRule type="beginsWith" dxfId="69" priority="181" operator="beginsWith" text="No pasa">
      <formula>LEFT(U58,LEN("No pasa"))="No pasa"</formula>
    </cfRule>
    <cfRule type="endsWith" dxfId="68" priority="182" operator="endsWith" text="Pasa">
      <formula>RIGHT(U58,LEN("Pasa"))="Pasa"</formula>
    </cfRule>
  </conditionalFormatting>
  <conditionalFormatting sqref="U59">
    <cfRule type="beginsWith" dxfId="67" priority="179" operator="beginsWith" text="No pasa">
      <formula>LEFT(U59,LEN("No pasa"))="No pasa"</formula>
    </cfRule>
    <cfRule type="endsWith" dxfId="66" priority="180" operator="endsWith" text="Pasa">
      <formula>RIGHT(U59,LEN("Pasa"))="Pasa"</formula>
    </cfRule>
  </conditionalFormatting>
  <conditionalFormatting sqref="U62">
    <cfRule type="beginsWith" dxfId="65" priority="173" operator="beginsWith" text="No pasa">
      <formula>LEFT(U62,LEN("No pasa"))="No pasa"</formula>
    </cfRule>
    <cfRule type="endsWith" dxfId="64" priority="174" operator="endsWith" text="Pasa">
      <formula>RIGHT(U62,LEN("Pasa"))="Pasa"</formula>
    </cfRule>
  </conditionalFormatting>
  <conditionalFormatting sqref="U63">
    <cfRule type="beginsWith" dxfId="63" priority="171" operator="beginsWith" text="No pasa">
      <formula>LEFT(U63,LEN("No pasa"))="No pasa"</formula>
    </cfRule>
    <cfRule type="endsWith" dxfId="62" priority="172" operator="endsWith" text="Pasa">
      <formula>RIGHT(U63,LEN("Pasa"))="Pasa"</formula>
    </cfRule>
  </conditionalFormatting>
  <conditionalFormatting sqref="U64">
    <cfRule type="beginsWith" dxfId="61" priority="169" operator="beginsWith" text="No pasa">
      <formula>LEFT(U64,LEN("No pasa"))="No pasa"</formula>
    </cfRule>
    <cfRule type="endsWith" dxfId="60" priority="170" operator="endsWith" text="Pasa">
      <formula>RIGHT(U64,LEN("Pasa"))="Pasa"</formula>
    </cfRule>
  </conditionalFormatting>
  <conditionalFormatting sqref="U65">
    <cfRule type="beginsWith" dxfId="59" priority="167" operator="beginsWith" text="No pasa">
      <formula>LEFT(U65,LEN("No pasa"))="No pasa"</formula>
    </cfRule>
    <cfRule type="endsWith" dxfId="58" priority="168" operator="endsWith" text="Pasa">
      <formula>RIGHT(U65,LEN("Pasa"))="Pasa"</formula>
    </cfRule>
  </conditionalFormatting>
  <conditionalFormatting sqref="U66">
    <cfRule type="beginsWith" dxfId="57" priority="165" operator="beginsWith" text="No pasa">
      <formula>LEFT(U66,LEN("No pasa"))="No pasa"</formula>
    </cfRule>
    <cfRule type="endsWith" dxfId="56" priority="166" operator="endsWith" text="Pasa">
      <formula>RIGHT(U66,LEN("Pasa"))="Pasa"</formula>
    </cfRule>
  </conditionalFormatting>
  <conditionalFormatting sqref="U68">
    <cfRule type="beginsWith" dxfId="55" priority="163" operator="beginsWith" text="No pasa">
      <formula>LEFT(U68,LEN("No pasa"))="No pasa"</formula>
    </cfRule>
    <cfRule type="endsWith" dxfId="54" priority="164" operator="endsWith" text="Pasa">
      <formula>RIGHT(U68,LEN("Pasa"))="Pasa"</formula>
    </cfRule>
  </conditionalFormatting>
  <conditionalFormatting sqref="T36">
    <cfRule type="expression" dxfId="53" priority="56">
      <formula>S36&lt;&gt;$P$8</formula>
    </cfRule>
  </conditionalFormatting>
  <conditionalFormatting sqref="T26">
    <cfRule type="expression" dxfId="52" priority="66">
      <formula>S26&lt;&gt;$P$8</formula>
    </cfRule>
  </conditionalFormatting>
  <conditionalFormatting sqref="U20">
    <cfRule type="beginsWith" dxfId="51" priority="129" operator="beginsWith" text="No pasa">
      <formula>LEFT(U20,LEN("No pasa"))="No pasa"</formula>
    </cfRule>
    <cfRule type="endsWith" dxfId="50" priority="130" operator="endsWith" text="Pasa">
      <formula>RIGHT(U20,LEN("Pasa"))="Pasa"</formula>
    </cfRule>
  </conditionalFormatting>
  <conditionalFormatting sqref="T28">
    <cfRule type="expression" dxfId="49" priority="64">
      <formula>S28&lt;&gt;$P$8</formula>
    </cfRule>
  </conditionalFormatting>
  <conditionalFormatting sqref="T19">
    <cfRule type="expression" dxfId="48" priority="73">
      <formula>S19&lt;&gt;$P$8</formula>
    </cfRule>
  </conditionalFormatting>
  <conditionalFormatting sqref="T20">
    <cfRule type="expression" dxfId="47" priority="72">
      <formula>S20&lt;&gt;$P$8</formula>
    </cfRule>
  </conditionalFormatting>
  <conditionalFormatting sqref="T21">
    <cfRule type="expression" dxfId="46" priority="71">
      <formula>S21&lt;&gt;$P$8</formula>
    </cfRule>
  </conditionalFormatting>
  <conditionalFormatting sqref="T22">
    <cfRule type="expression" dxfId="45" priority="70">
      <formula>S22&lt;&gt;$P$8</formula>
    </cfRule>
  </conditionalFormatting>
  <conditionalFormatting sqref="T23">
    <cfRule type="expression" dxfId="44" priority="69">
      <formula>S23&lt;&gt;$P$8</formula>
    </cfRule>
  </conditionalFormatting>
  <conditionalFormatting sqref="T24">
    <cfRule type="expression" dxfId="43" priority="68">
      <formula>S24&lt;&gt;$P$8</formula>
    </cfRule>
  </conditionalFormatting>
  <conditionalFormatting sqref="T25">
    <cfRule type="expression" dxfId="42" priority="67">
      <formula>S25&lt;&gt;$P$8</formula>
    </cfRule>
  </conditionalFormatting>
  <conditionalFormatting sqref="T29">
    <cfRule type="expression" dxfId="41" priority="63">
      <formula>S29&lt;&gt;$P$8</formula>
    </cfRule>
  </conditionalFormatting>
  <conditionalFormatting sqref="T30">
    <cfRule type="expression" dxfId="40" priority="62">
      <formula>S30&lt;&gt;$P$8</formula>
    </cfRule>
  </conditionalFormatting>
  <conditionalFormatting sqref="T31">
    <cfRule type="expression" dxfId="39" priority="61">
      <formula>S31&lt;&gt;$P$8</formula>
    </cfRule>
  </conditionalFormatting>
  <conditionalFormatting sqref="T32">
    <cfRule type="expression" dxfId="38" priority="60">
      <formula>S32&lt;&gt;$P$8</formula>
    </cfRule>
  </conditionalFormatting>
  <conditionalFormatting sqref="T33">
    <cfRule type="expression" dxfId="37" priority="59">
      <formula>S33&lt;&gt;$P$8</formula>
    </cfRule>
  </conditionalFormatting>
  <conditionalFormatting sqref="T34">
    <cfRule type="expression" dxfId="36" priority="58">
      <formula>S34&lt;&gt;$P$8</formula>
    </cfRule>
  </conditionalFormatting>
  <conditionalFormatting sqref="T35">
    <cfRule type="expression" dxfId="35" priority="57">
      <formula>S35&lt;&gt;$P$8</formula>
    </cfRule>
  </conditionalFormatting>
  <conditionalFormatting sqref="T37">
    <cfRule type="expression" dxfId="34" priority="55">
      <formula>S37&lt;&gt;$P$8</formula>
    </cfRule>
  </conditionalFormatting>
  <conditionalFormatting sqref="T38">
    <cfRule type="expression" dxfId="33" priority="54">
      <formula>S38&lt;&gt;$P$8</formula>
    </cfRule>
  </conditionalFormatting>
  <conditionalFormatting sqref="T39">
    <cfRule type="expression" dxfId="32" priority="53">
      <formula>S39&lt;&gt;$P$8</formula>
    </cfRule>
  </conditionalFormatting>
  <conditionalFormatting sqref="T40">
    <cfRule type="expression" dxfId="31" priority="52">
      <formula>S40&lt;&gt;$P$8</formula>
    </cfRule>
  </conditionalFormatting>
  <conditionalFormatting sqref="T41">
    <cfRule type="expression" dxfId="30" priority="51">
      <formula>S41&lt;&gt;$P$8</formula>
    </cfRule>
  </conditionalFormatting>
  <conditionalFormatting sqref="T42">
    <cfRule type="expression" dxfId="29" priority="50">
      <formula>S42&lt;&gt;$P$8</formula>
    </cfRule>
  </conditionalFormatting>
  <conditionalFormatting sqref="T43">
    <cfRule type="expression" dxfId="28" priority="49">
      <formula>S43&lt;&gt;$P$8</formula>
    </cfRule>
  </conditionalFormatting>
  <conditionalFormatting sqref="T44">
    <cfRule type="expression" dxfId="27" priority="48">
      <formula>S44&lt;&gt;$P$8</formula>
    </cfRule>
  </conditionalFormatting>
  <conditionalFormatting sqref="T45">
    <cfRule type="expression" dxfId="26" priority="47">
      <formula>S45&lt;&gt;$P$8</formula>
    </cfRule>
  </conditionalFormatting>
  <conditionalFormatting sqref="T46">
    <cfRule type="expression" dxfId="25" priority="46">
      <formula>S46&lt;&gt;$P$8</formula>
    </cfRule>
  </conditionalFormatting>
  <conditionalFormatting sqref="T47">
    <cfRule type="expression" dxfId="24" priority="45">
      <formula>S47&lt;&gt;$P$8</formula>
    </cfRule>
  </conditionalFormatting>
  <conditionalFormatting sqref="T49">
    <cfRule type="expression" dxfId="23" priority="22">
      <formula>S49&lt;&gt;$P$8</formula>
    </cfRule>
  </conditionalFormatting>
  <conditionalFormatting sqref="T50">
    <cfRule type="expression" dxfId="22" priority="42">
      <formula>S50&lt;&gt;$P$8</formula>
    </cfRule>
  </conditionalFormatting>
  <conditionalFormatting sqref="U49">
    <cfRule type="beginsWith" dxfId="21" priority="23" operator="beginsWith" text="No pasa">
      <formula>LEFT(U49,LEN("No pasa"))="No pasa"</formula>
    </cfRule>
    <cfRule type="endsWith" dxfId="20" priority="24" operator="endsWith" text="Pasa">
      <formula>RIGHT(U49,LEN("Pasa"))="Pasa"</formula>
    </cfRule>
  </conditionalFormatting>
  <conditionalFormatting sqref="U67">
    <cfRule type="beginsWith" dxfId="19" priority="20" operator="beginsWith" text="No pasa">
      <formula>LEFT(U67,LEN("No pasa"))="No pasa"</formula>
    </cfRule>
    <cfRule type="endsWith" dxfId="18" priority="21" operator="endsWith" text="Pasa">
      <formula>RIGHT(U67,LEN("Pasa"))="Pasa"</formula>
    </cfRule>
  </conditionalFormatting>
  <conditionalFormatting sqref="T51">
    <cfRule type="expression" dxfId="17" priority="17">
      <formula>S51&lt;&gt;$P$8</formula>
    </cfRule>
  </conditionalFormatting>
  <conditionalFormatting sqref="T52">
    <cfRule type="expression" dxfId="16" priority="18">
      <formula>S52&lt;&gt;$P$8</formula>
    </cfRule>
  </conditionalFormatting>
  <conditionalFormatting sqref="T54">
    <cfRule type="expression" dxfId="15" priority="16">
      <formula>S54&lt;&gt;$P$8</formula>
    </cfRule>
  </conditionalFormatting>
  <conditionalFormatting sqref="T53">
    <cfRule type="expression" dxfId="14" priority="15">
      <formula>S53&lt;&gt;$P$8</formula>
    </cfRule>
  </conditionalFormatting>
  <conditionalFormatting sqref="T56">
    <cfRule type="expression" dxfId="13" priority="14">
      <formula>S56&lt;&gt;$P$8</formula>
    </cfRule>
  </conditionalFormatting>
  <conditionalFormatting sqref="T55">
    <cfRule type="expression" dxfId="12" priority="13">
      <formula>S55&lt;&gt;$P$8</formula>
    </cfRule>
  </conditionalFormatting>
  <conditionalFormatting sqref="T58">
    <cfRule type="expression" dxfId="11" priority="12">
      <formula>S58&lt;&gt;$P$8</formula>
    </cfRule>
  </conditionalFormatting>
  <conditionalFormatting sqref="T57">
    <cfRule type="expression" dxfId="10" priority="11">
      <formula>S57&lt;&gt;$P$8</formula>
    </cfRule>
  </conditionalFormatting>
  <conditionalFormatting sqref="T60">
    <cfRule type="expression" dxfId="9" priority="10">
      <formula>S60&lt;&gt;$P$8</formula>
    </cfRule>
  </conditionalFormatting>
  <conditionalFormatting sqref="T59">
    <cfRule type="expression" dxfId="8" priority="9">
      <formula>S59&lt;&gt;$P$8</formula>
    </cfRule>
  </conditionalFormatting>
  <conditionalFormatting sqref="T62">
    <cfRule type="expression" dxfId="7" priority="8">
      <formula>S62&lt;&gt;$P$8</formula>
    </cfRule>
  </conditionalFormatting>
  <conditionalFormatting sqref="T61">
    <cfRule type="expression" dxfId="6" priority="7">
      <formula>S61&lt;&gt;$P$8</formula>
    </cfRule>
  </conditionalFormatting>
  <conditionalFormatting sqref="T64">
    <cfRule type="expression" dxfId="5" priority="6">
      <formula>S64&lt;&gt;$P$8</formula>
    </cfRule>
  </conditionalFormatting>
  <conditionalFormatting sqref="T63">
    <cfRule type="expression" dxfId="4" priority="5">
      <formula>S63&lt;&gt;$P$8</formula>
    </cfRule>
  </conditionalFormatting>
  <conditionalFormatting sqref="T66">
    <cfRule type="expression" dxfId="3" priority="4">
      <formula>S66&lt;&gt;$P$8</formula>
    </cfRule>
  </conditionalFormatting>
  <conditionalFormatting sqref="T65">
    <cfRule type="expression" dxfId="2" priority="3">
      <formula>S65&lt;&gt;$P$8</formula>
    </cfRule>
  </conditionalFormatting>
  <conditionalFormatting sqref="T68">
    <cfRule type="expression" dxfId="1" priority="2">
      <formula>S68&lt;&gt;$P$8</formula>
    </cfRule>
  </conditionalFormatting>
  <conditionalFormatting sqref="T67">
    <cfRule type="expression" dxfId="0" priority="1">
      <formula>S67&lt;&gt;$P$8</formula>
    </cfRule>
  </conditionalFormatting>
  <pageMargins left="0.70866141732283472" right="0.70866141732283472" top="0.74803149606299213" bottom="0.74803149606299213" header="0.31496062992125984" footer="0.31496062992125984"/>
  <pageSetup scale="55" fitToHeight="15" orientation="landscape" horizontalDpi="4294967292" verticalDpi="429496729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C95"/>
  <sheetViews>
    <sheetView topLeftCell="A61" workbookViewId="0">
      <selection activeCell="C76" sqref="C76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29.140625" style="1" customWidth="1"/>
    <col min="4" max="4" width="53.85546875" style="1" customWidth="1"/>
    <col min="5" max="16384" width="8.85546875" style="1"/>
  </cols>
  <sheetData>
    <row r="1" spans="1:16383" s="120" customFormat="1" ht="18.75" x14ac:dyDescent="0.3">
      <c r="A1" s="206" t="s">
        <v>214</v>
      </c>
      <c r="B1" s="205"/>
      <c r="C1" s="205"/>
      <c r="D1" s="205"/>
    </row>
    <row r="2" spans="1:16383" s="120" customFormat="1" x14ac:dyDescent="0.25"/>
    <row r="3" spans="1:16383" x14ac:dyDescent="0.25">
      <c r="A3" s="221" t="s">
        <v>118</v>
      </c>
      <c r="B3" s="221"/>
      <c r="C3" s="221"/>
      <c r="D3" s="221"/>
    </row>
    <row r="4" spans="1:16383" x14ac:dyDescent="0.25">
      <c r="A4" s="12"/>
    </row>
    <row r="5" spans="1:16383" ht="26.25" customHeight="1" x14ac:dyDescent="0.4">
      <c r="A5" s="222" t="s">
        <v>221</v>
      </c>
      <c r="B5" s="222"/>
      <c r="C5" s="222"/>
      <c r="D5" s="222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7" spans="1:16383" x14ac:dyDescent="0.25">
      <c r="A7" s="180" t="s">
        <v>30</v>
      </c>
      <c r="B7" s="198"/>
      <c r="C7" s="306" t="s">
        <v>211</v>
      </c>
      <c r="D7" s="303"/>
      <c r="E7" s="21"/>
      <c r="F7" s="9"/>
      <c r="G7" s="22"/>
      <c r="H7" s="23"/>
      <c r="I7" s="24"/>
      <c r="J7" s="25"/>
      <c r="K7" s="25"/>
      <c r="L7" s="25"/>
    </row>
    <row r="8" spans="1:16383" x14ac:dyDescent="0.25">
      <c r="A8" s="180" t="s">
        <v>28</v>
      </c>
      <c r="B8" s="199"/>
      <c r="C8" s="306"/>
      <c r="D8" s="304"/>
      <c r="G8" s="22"/>
      <c r="H8" s="22"/>
      <c r="I8" s="25"/>
      <c r="J8" s="25"/>
      <c r="K8" s="25"/>
      <c r="L8" s="25"/>
    </row>
    <row r="9" spans="1:16383" ht="15" customHeight="1" x14ac:dyDescent="0.25">
      <c r="A9" s="180" t="s">
        <v>27</v>
      </c>
      <c r="B9" s="199"/>
      <c r="C9" s="306"/>
      <c r="D9" s="305"/>
      <c r="G9" s="10"/>
      <c r="H9" s="10"/>
    </row>
    <row r="10" spans="1:16383" ht="15" customHeight="1" x14ac:dyDescent="0.25">
      <c r="A10" s="180" t="s">
        <v>119</v>
      </c>
      <c r="B10" s="198"/>
      <c r="C10" s="306" t="s">
        <v>212</v>
      </c>
      <c r="D10" s="225"/>
      <c r="E10" s="21"/>
      <c r="F10" s="9"/>
      <c r="G10" s="22"/>
      <c r="H10" s="23"/>
      <c r="I10" s="299"/>
      <c r="J10" s="299"/>
      <c r="K10" s="299"/>
      <c r="L10" s="299"/>
      <c r="M10" s="299"/>
    </row>
    <row r="11" spans="1:16383" x14ac:dyDescent="0.25">
      <c r="A11" s="180" t="s">
        <v>24</v>
      </c>
      <c r="B11" s="198"/>
      <c r="C11" s="306"/>
      <c r="D11" s="225"/>
      <c r="E11" s="21"/>
      <c r="F11" s="9"/>
      <c r="G11" s="22"/>
      <c r="H11" s="23"/>
      <c r="I11" s="299"/>
      <c r="J11" s="299"/>
      <c r="K11" s="299"/>
      <c r="L11" s="299"/>
      <c r="M11" s="299"/>
    </row>
    <row r="12" spans="1:16383" s="120" customFormat="1" ht="15" customHeight="1" x14ac:dyDescent="0.25">
      <c r="A12" s="200" t="s">
        <v>210</v>
      </c>
      <c r="B12" s="198"/>
      <c r="C12" s="306"/>
      <c r="D12" s="225"/>
      <c r="E12" s="136"/>
      <c r="F12" s="126"/>
      <c r="G12" s="22"/>
      <c r="H12" s="23"/>
      <c r="I12" s="193"/>
      <c r="J12" s="193"/>
      <c r="K12" s="193"/>
      <c r="L12" s="193"/>
      <c r="M12" s="193"/>
    </row>
    <row r="13" spans="1:16383" s="120" customFormat="1" ht="15.75" thickBot="1" x14ac:dyDescent="0.3">
      <c r="A13" s="201"/>
      <c r="B13" s="136"/>
      <c r="E13" s="136"/>
      <c r="F13" s="126"/>
      <c r="G13" s="22"/>
      <c r="H13" s="23"/>
      <c r="I13" s="193"/>
      <c r="J13" s="193"/>
      <c r="K13" s="193"/>
      <c r="L13" s="193"/>
      <c r="M13" s="193"/>
    </row>
    <row r="14" spans="1:16383" ht="21" customHeight="1" x14ac:dyDescent="0.25">
      <c r="A14" s="300" t="s">
        <v>120</v>
      </c>
      <c r="B14" s="301"/>
      <c r="C14" s="301"/>
      <c r="D14" s="302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</row>
    <row r="15" spans="1:16383" ht="19.5" thickBot="1" x14ac:dyDescent="0.35">
      <c r="A15" s="106" t="s">
        <v>121</v>
      </c>
      <c r="B15" s="138" t="s">
        <v>122</v>
      </c>
      <c r="C15" s="138" t="s">
        <v>123</v>
      </c>
      <c r="D15" s="105" t="s">
        <v>124</v>
      </c>
    </row>
    <row r="16" spans="1:16383" ht="29.1" customHeight="1" x14ac:dyDescent="0.25">
      <c r="A16" s="286" t="s">
        <v>22</v>
      </c>
      <c r="B16" s="139" t="str">
        <f>+'1. RECOMENDACIONES cap. 1'!A18</f>
        <v>1. Identidad</v>
      </c>
      <c r="C16" s="140" t="str">
        <f>+'1. RECOMENDACIONES cap. 1'!L18</f>
        <v>Aprobado</v>
      </c>
      <c r="D16" s="141">
        <f>'1. RECOMENDACIONES cap. 1'!M18</f>
        <v>0</v>
      </c>
    </row>
    <row r="17" spans="1:4" x14ac:dyDescent="0.25">
      <c r="A17" s="287"/>
      <c r="B17" s="130" t="str">
        <f>+'1. RECOMENDACIONES cap. 1'!A19</f>
        <v>2. Fin general</v>
      </c>
      <c r="C17" s="123" t="str">
        <f>+'1. RECOMENDACIONES cap. 1'!L19</f>
        <v>Aprobado</v>
      </c>
      <c r="D17" s="142">
        <f>'1. RECOMENDACIONES cap. 1'!M19</f>
        <v>0</v>
      </c>
    </row>
    <row r="18" spans="1:4" x14ac:dyDescent="0.25">
      <c r="A18" s="287"/>
      <c r="B18" s="130" t="str">
        <f>+'1. RECOMENDACIONES cap. 1'!A20</f>
        <v>3. Misión específica</v>
      </c>
      <c r="C18" s="123" t="str">
        <f>+'1. RECOMENDACIONES cap. 1'!L20</f>
        <v>Aprobado</v>
      </c>
      <c r="D18" s="142">
        <f>'1. RECOMENDACIONES cap. 1'!M20</f>
        <v>0</v>
      </c>
    </row>
    <row r="19" spans="1:4" x14ac:dyDescent="0.25">
      <c r="A19" s="287"/>
      <c r="B19" s="130" t="str">
        <f>+'1. RECOMENDACIONES cap. 1'!A21</f>
        <v>4. Fundamento de la espiritualidad</v>
      </c>
      <c r="C19" s="123" t="str">
        <f>+'1. RECOMENDACIONES cap. 1'!L21</f>
        <v>Aprobado</v>
      </c>
      <c r="D19" s="142">
        <f>'1. RECOMENDACIONES cap. 1'!M21</f>
        <v>0</v>
      </c>
    </row>
    <row r="20" spans="1:4" x14ac:dyDescent="0.25">
      <c r="A20" s="287"/>
      <c r="B20" s="130" t="str">
        <f>+'1. RECOMENDACIONES cap. 1'!A22</f>
        <v>5. Cristocentrismo</v>
      </c>
      <c r="C20" s="123" t="str">
        <f>+'1. RECOMENDACIONES cap. 1'!L22</f>
        <v>Aprobado</v>
      </c>
      <c r="D20" s="142">
        <f>'1. RECOMENDACIONES cap. 1'!M22</f>
        <v>0</v>
      </c>
    </row>
    <row r="21" spans="1:4" x14ac:dyDescent="0.25">
      <c r="A21" s="287"/>
      <c r="B21" s="130" t="str">
        <f>+'1. RECOMENDACIONES cap. 1'!A23</f>
        <v>6. Espiritualidad seglar</v>
      </c>
      <c r="C21" s="123" t="str">
        <f>+'1. RECOMENDACIONES cap. 1'!L23</f>
        <v>Aprobado</v>
      </c>
      <c r="D21" s="142">
        <f>'1. RECOMENDACIONES cap. 1'!M23</f>
        <v>0</v>
      </c>
    </row>
    <row r="22" spans="1:4" x14ac:dyDescent="0.25">
      <c r="A22" s="287"/>
      <c r="B22" s="130" t="str">
        <f>+'1. RECOMENDACIONES cap. 1'!A24</f>
        <v>7. La espiritualidad del Reino</v>
      </c>
      <c r="C22" s="123" t="str">
        <f>+'1. RECOMENDACIONES cap. 1'!L24</f>
        <v>Aprobado</v>
      </c>
      <c r="D22" s="142">
        <f>'1. RECOMENDACIONES cap. 1'!M24</f>
        <v>0</v>
      </c>
    </row>
    <row r="23" spans="1:4" ht="30" x14ac:dyDescent="0.25">
      <c r="A23" s="287"/>
      <c r="B23" s="130" t="str">
        <f>+'1. RECOMENDACIONES cap. 1'!A25</f>
        <v>8. Espíritu contemplativo y evangelizador</v>
      </c>
      <c r="C23" s="123" t="str">
        <f>+'1. RECOMENDACIONES cap. 1'!L25</f>
        <v>Aprobado</v>
      </c>
      <c r="D23" s="142">
        <f>'1. RECOMENDACIONES cap. 1'!M25</f>
        <v>0</v>
      </c>
    </row>
    <row r="24" spans="1:4" x14ac:dyDescent="0.25">
      <c r="A24" s="287"/>
      <c r="B24" s="130" t="str">
        <f>+'1. RECOMENDACIONES cap. 1'!A26</f>
        <v>9. Espíritu de lucha</v>
      </c>
      <c r="C24" s="123" t="str">
        <f>+'1. RECOMENDACIONES cap. 1'!L26</f>
        <v>Aprobado</v>
      </c>
      <c r="D24" s="142">
        <f>'1. RECOMENDACIONES cap. 1'!M26</f>
        <v>0</v>
      </c>
    </row>
    <row r="25" spans="1:4" x14ac:dyDescent="0.25">
      <c r="A25" s="287"/>
      <c r="B25" s="130" t="str">
        <f>+'1. RECOMENDACIONES cap. 1'!A27</f>
        <v>10. Caridad</v>
      </c>
      <c r="C25" s="123" t="str">
        <f>+'1. RECOMENDACIONES cap. 1'!L27</f>
        <v>Aprobado</v>
      </c>
      <c r="D25" s="142">
        <f>'1. RECOMENDACIONES cap. 1'!M27</f>
        <v>0</v>
      </c>
    </row>
    <row r="26" spans="1:4" ht="15.75" thickBot="1" x14ac:dyDescent="0.3">
      <c r="A26" s="292"/>
      <c r="B26" s="104" t="str">
        <f>+'1. RECOMENDACIONES cap. 1'!A28</f>
        <v>11. Los amores del Regnum Christi</v>
      </c>
      <c r="C26" s="132" t="str">
        <f>+'1. RECOMENDACIONES cap. 1'!L28</f>
        <v>Aprobado</v>
      </c>
      <c r="D26" s="154">
        <f>'1. RECOMENDACIONES cap. 1'!M28</f>
        <v>0</v>
      </c>
    </row>
    <row r="27" spans="1:4" ht="30" x14ac:dyDescent="0.25">
      <c r="A27" s="286" t="s">
        <v>125</v>
      </c>
      <c r="B27" s="139" t="str">
        <f>+'2. RECOMENDACIONES cap. 2'!A18</f>
        <v>12. Dimensiones de la misión en la vida de los miembros</v>
      </c>
      <c r="C27" s="140" t="str">
        <f>+'2. RECOMENDACIONES cap. 2'!L18</f>
        <v>Aprobado</v>
      </c>
      <c r="D27" s="141">
        <f>'2. RECOMENDACIONES cap. 2'!M18</f>
        <v>0</v>
      </c>
    </row>
    <row r="28" spans="1:4" x14ac:dyDescent="0.25">
      <c r="A28" s="287"/>
      <c r="B28" s="130" t="str">
        <f>+'2. RECOMENDACIONES cap. 2'!A19</f>
        <v>13. Los campos de acción apostólica</v>
      </c>
      <c r="C28" s="123" t="str">
        <f>+'2. RECOMENDACIONES cap. 2'!L19</f>
        <v>Aprobado</v>
      </c>
      <c r="D28" s="142">
        <f>'2. RECOMENDACIONES cap. 2'!M19</f>
        <v>0</v>
      </c>
    </row>
    <row r="29" spans="1:4" x14ac:dyDescent="0.25">
      <c r="A29" s="287"/>
      <c r="B29" s="130" t="str">
        <f>+'2. RECOMENDACIONES cap. 2'!A20</f>
        <v>14. Criterios de acción apostólica</v>
      </c>
      <c r="C29" s="123" t="str">
        <f>+'2. RECOMENDACIONES cap. 2'!L20</f>
        <v>Aprobado</v>
      </c>
      <c r="D29" s="142">
        <f>'2. RECOMENDACIONES cap. 2'!M20</f>
        <v>0</v>
      </c>
    </row>
    <row r="30" spans="1:4" x14ac:dyDescent="0.25">
      <c r="A30" s="287"/>
      <c r="B30" s="130" t="str">
        <f>+'2. RECOMENDACIONES cap. 2'!A21</f>
        <v>15. El ECYD</v>
      </c>
      <c r="C30" s="123" t="str">
        <f>+'2. RECOMENDACIONES cap. 2'!L21</f>
        <v>Aprobado</v>
      </c>
      <c r="D30" s="142">
        <f>'2. RECOMENDACIONES cap. 2'!M21</f>
        <v>0</v>
      </c>
    </row>
    <row r="31" spans="1:4" ht="15.75" thickBot="1" x14ac:dyDescent="0.3">
      <c r="A31" s="292"/>
      <c r="B31" s="104" t="str">
        <f>+'2. RECOMENDACIONES cap. 2'!A22</f>
        <v>16. Las redes</v>
      </c>
      <c r="C31" s="132" t="str">
        <f>+'2. RECOMENDACIONES cap. 2'!L22</f>
        <v>Aprobado</v>
      </c>
      <c r="D31" s="154">
        <f>'2. RECOMENDACIONES cap. 2'!M22</f>
        <v>0</v>
      </c>
    </row>
    <row r="32" spans="1:4" x14ac:dyDescent="0.25">
      <c r="A32" s="286" t="s">
        <v>126</v>
      </c>
      <c r="B32" s="146" t="str">
        <f>+'3. RECOMENDACIONES cap. 3'!A18</f>
        <v>17. Orientación de la vida espiritual</v>
      </c>
      <c r="C32" s="140" t="str">
        <f>+'3. RECOMENDACIONES cap. 3'!L18</f>
        <v>Aprobado</v>
      </c>
      <c r="D32" s="141">
        <f>'3. RECOMENDACIONES cap. 3'!M18</f>
        <v>0</v>
      </c>
    </row>
    <row r="33" spans="1:4" ht="30" x14ac:dyDescent="0.25">
      <c r="A33" s="287"/>
      <c r="B33" s="131" t="str">
        <f>+'3. RECOMENDACIONES cap. 3'!A19</f>
        <v>18. La prácticas de vida espiritual de los miembros de primer grado</v>
      </c>
      <c r="C33" s="123" t="str">
        <f>+'3. RECOMENDACIONES cap. 3'!L19</f>
        <v>Aprobado</v>
      </c>
      <c r="D33" s="142">
        <f>'3. RECOMENDACIONES cap. 3'!M19</f>
        <v>0</v>
      </c>
    </row>
    <row r="34" spans="1:4" ht="30" x14ac:dyDescent="0.25">
      <c r="A34" s="287"/>
      <c r="B34" s="131" t="str">
        <f>+'3. RECOMENDACIONES cap. 3'!A20</f>
        <v>19. Las prácticas de vida espiritual de los miembros de segundo grado</v>
      </c>
      <c r="C34" s="123" t="str">
        <f>+'3. RECOMENDACIONES cap. 3'!L20</f>
        <v>Aprobado</v>
      </c>
      <c r="D34" s="142">
        <f>'3. RECOMENDACIONES cap. 3'!M20</f>
        <v>0</v>
      </c>
    </row>
    <row r="35" spans="1:4" ht="15.75" thickBot="1" x14ac:dyDescent="0.3">
      <c r="A35" s="292"/>
      <c r="B35" s="103" t="str">
        <f>+'3. RECOMENDACIONES cap. 3'!A21</f>
        <v>20. La dirección espiritual</v>
      </c>
      <c r="C35" s="132" t="str">
        <f>+'3. RECOMENDACIONES cap. 3'!L21</f>
        <v>Aprobado</v>
      </c>
      <c r="D35" s="154">
        <f>'3. RECOMENDACIONES cap. 3'!M21</f>
        <v>0</v>
      </c>
    </row>
    <row r="36" spans="1:4" x14ac:dyDescent="0.25">
      <c r="A36" s="286" t="s">
        <v>127</v>
      </c>
      <c r="B36" s="146" t="str">
        <f>+'4. RECOMENDACIONES cap. 4'!A18</f>
        <v>21. Concepto de formación</v>
      </c>
      <c r="C36" s="140" t="str">
        <f>+'4. RECOMENDACIONES cap. 4'!L18</f>
        <v>Aprobado</v>
      </c>
      <c r="D36" s="141">
        <f>'4. RECOMENDACIONES cap. 4'!M18</f>
        <v>0</v>
      </c>
    </row>
    <row r="37" spans="1:4" x14ac:dyDescent="0.25">
      <c r="A37" s="287"/>
      <c r="B37" s="131" t="str">
        <f>+'4. RECOMENDACIONES cap. 4'!A19</f>
        <v>22. Medios de formación</v>
      </c>
      <c r="C37" s="123" t="str">
        <f>+'4. RECOMENDACIONES cap. 4'!L19</f>
        <v>Aprobado</v>
      </c>
      <c r="D37" s="142">
        <f>'4. RECOMENDACIONES cap. 4'!M19</f>
        <v>0</v>
      </c>
    </row>
    <row r="38" spans="1:4" ht="15.75" thickBot="1" x14ac:dyDescent="0.3">
      <c r="A38" s="292"/>
      <c r="B38" s="103" t="str">
        <f>+'4. RECOMENDACIONES cap. 4'!A20</f>
        <v>23. Capacitación</v>
      </c>
      <c r="C38" s="132" t="str">
        <f>+'4. RECOMENDACIONES cap. 4'!L20</f>
        <v>Aprobado</v>
      </c>
      <c r="D38" s="154">
        <f>'4. RECOMENDACIONES cap. 4'!M20</f>
        <v>0</v>
      </c>
    </row>
    <row r="39" spans="1:4" ht="15" customHeight="1" x14ac:dyDescent="0.25">
      <c r="A39" s="286" t="s">
        <v>128</v>
      </c>
      <c r="B39" s="146" t="str">
        <f>+'5. RECOMENDACIONES cap. 5'!A18</f>
        <v>24. Miembros</v>
      </c>
      <c r="C39" s="140" t="str">
        <f>+'5. RECOMENDACIONES cap. 5'!L18</f>
        <v>Aprobado</v>
      </c>
      <c r="D39" s="141">
        <f>'5. RECOMENDACIONES cap. 5'!M18</f>
        <v>0</v>
      </c>
    </row>
    <row r="40" spans="1:4" ht="30" x14ac:dyDescent="0.25">
      <c r="A40" s="287"/>
      <c r="B40" s="131" t="str">
        <f>+'5. RECOMENDACIONES cap. 5'!A19</f>
        <v>25. Sacerdotes y seminaristas diocesanos</v>
      </c>
      <c r="C40" s="123" t="str">
        <f>+'5. RECOMENDACIONES cap. 5'!L19</f>
        <v>Aprobado</v>
      </c>
      <c r="D40" s="142">
        <f>'5. RECOMENDACIONES cap. 5'!M19</f>
        <v>0</v>
      </c>
    </row>
    <row r="41" spans="1:4" x14ac:dyDescent="0.25">
      <c r="A41" s="287"/>
      <c r="B41" s="131" t="str">
        <f>+'5. RECOMENDACIONES cap. 5'!A20</f>
        <v>26. Los colaboradores</v>
      </c>
      <c r="C41" s="123" t="str">
        <f>+'5. RECOMENDACIONES cap. 5'!L20</f>
        <v>Aprobado</v>
      </c>
      <c r="D41" s="142">
        <f>'5. RECOMENDACIONES cap. 5'!M20</f>
        <v>0</v>
      </c>
    </row>
    <row r="42" spans="1:4" x14ac:dyDescent="0.25">
      <c r="A42" s="287"/>
      <c r="B42" s="131" t="str">
        <f>+'5. RECOMENDACIONES cap. 5'!A21</f>
        <v>27. Los simpatizantes</v>
      </c>
      <c r="C42" s="123" t="str">
        <f>+'5. RECOMENDACIONES cap. 5'!L21</f>
        <v>Aprobado</v>
      </c>
      <c r="D42" s="142">
        <f>'5. RECOMENDACIONES cap. 5'!M21</f>
        <v>0</v>
      </c>
    </row>
    <row r="43" spans="1:4" x14ac:dyDescent="0.25">
      <c r="A43" s="287"/>
      <c r="B43" s="131" t="str">
        <f>+'5. RECOMENDACIONES cap. 5'!A22</f>
        <v>28. Requisitos para ser miembro</v>
      </c>
      <c r="C43" s="123" t="str">
        <f>+'5. RECOMENDACIONES cap. 5'!L22</f>
        <v>Aprobado</v>
      </c>
      <c r="D43" s="142">
        <f>'5. RECOMENDACIONES cap. 5'!M22</f>
        <v>0</v>
      </c>
    </row>
    <row r="44" spans="1:4" ht="30" x14ac:dyDescent="0.25">
      <c r="A44" s="287"/>
      <c r="B44" s="131" t="str">
        <f>+'5. RECOMENDACIONES cap. 5'!A23</f>
        <v>29. Los compromisos de los miembros</v>
      </c>
      <c r="C44" s="123" t="str">
        <f>+'5. RECOMENDACIONES cap. 5'!L23</f>
        <v>Aprobado</v>
      </c>
      <c r="D44" s="142">
        <f>'5. RECOMENDACIONES cap. 5'!M23</f>
        <v>0</v>
      </c>
    </row>
    <row r="45" spans="1:4" ht="30" x14ac:dyDescent="0.25">
      <c r="A45" s="287"/>
      <c r="B45" s="131" t="str">
        <f>+'5. RECOMENDACIONES cap. 5'!A40</f>
        <v>30. Respeto hacia los otros carismas en la Iglesia</v>
      </c>
      <c r="C45" s="123" t="str">
        <f>+'5. RECOMENDACIONES cap. 5'!L40</f>
        <v>Aprobado</v>
      </c>
      <c r="D45" s="142">
        <f>'5. RECOMENDACIONES cap. 5'!M40</f>
        <v>0</v>
      </c>
    </row>
    <row r="46" spans="1:4" x14ac:dyDescent="0.25">
      <c r="A46" s="287"/>
      <c r="B46" s="131" t="str">
        <f>+'5. RECOMENDACIONES cap. 5'!A41</f>
        <v>31. La decisión para incorporarse</v>
      </c>
      <c r="C46" s="123" t="str">
        <f>+'5. RECOMENDACIONES cap. 5'!L41</f>
        <v>Aprobado</v>
      </c>
      <c r="D46" s="142">
        <f>'5. RECOMENDACIONES cap. 5'!M41</f>
        <v>0</v>
      </c>
    </row>
    <row r="47" spans="1:4" x14ac:dyDescent="0.25">
      <c r="A47" s="287"/>
      <c r="B47" s="131" t="str">
        <f>+'5. RECOMENDACIONES cap. 5'!A42</f>
        <v>32. La admisión</v>
      </c>
      <c r="C47" s="123" t="str">
        <f>+'5. RECOMENDACIONES cap. 5'!L42</f>
        <v>Aprobado</v>
      </c>
      <c r="D47" s="142">
        <f>'5. RECOMENDACIONES cap. 5'!M42</f>
        <v>0</v>
      </c>
    </row>
    <row r="48" spans="1:4" x14ac:dyDescent="0.25">
      <c r="A48" s="287"/>
      <c r="B48" s="131" t="str">
        <f>+'5. RECOMENDACIONES cap. 5'!A43</f>
        <v>33. La incorporación y la renovación</v>
      </c>
      <c r="C48" s="123" t="str">
        <f>+'5. RECOMENDACIONES cap. 5'!L43</f>
        <v>Aprobado</v>
      </c>
      <c r="D48" s="142">
        <f>'5. RECOMENDACIONES cap. 5'!M43</f>
        <v>0</v>
      </c>
    </row>
    <row r="49" spans="1:4" x14ac:dyDescent="0.25">
      <c r="A49" s="287"/>
      <c r="B49" s="131" t="str">
        <f>+'5. RECOMENDACIONES cap. 5'!A44</f>
        <v>34. El abandono del Movimiento</v>
      </c>
      <c r="C49" s="123" t="str">
        <f>+'5. RECOMENDACIONES cap. 5'!L44</f>
        <v>Aprobado</v>
      </c>
      <c r="D49" s="142">
        <f>'5. RECOMENDACIONES cap. 5'!M44</f>
        <v>0</v>
      </c>
    </row>
    <row r="50" spans="1:4" ht="30" x14ac:dyDescent="0.25">
      <c r="A50" s="287"/>
      <c r="B50" s="131" t="str">
        <f>+'5. RECOMENDACIONES cap. 5'!A45</f>
        <v>35. Pérdida ipso facto de la pertenencia</v>
      </c>
      <c r="C50" s="123" t="str">
        <f>+'5. RECOMENDACIONES cap. 5'!L45</f>
        <v>Aprobado</v>
      </c>
      <c r="D50" s="142">
        <f>'5. RECOMENDACIONES cap. 5'!M45</f>
        <v>0</v>
      </c>
    </row>
    <row r="51" spans="1:4" x14ac:dyDescent="0.25">
      <c r="A51" s="287"/>
      <c r="B51" s="131" t="str">
        <f>+'5. RECOMENDACIONES cap. 5'!A46</f>
        <v>36. La expulsión y las causas</v>
      </c>
      <c r="C51" s="123" t="str">
        <f>+'5. RECOMENDACIONES cap. 5'!L46</f>
        <v>Aprobado</v>
      </c>
      <c r="D51" s="142">
        <f>'5. RECOMENDACIONES cap. 5'!M46</f>
        <v>0</v>
      </c>
    </row>
    <row r="52" spans="1:4" ht="30.75" thickBot="1" x14ac:dyDescent="0.3">
      <c r="A52" s="292"/>
      <c r="B52" s="103" t="str">
        <f>+'5. RECOMENDACIONES cap. 5'!A47</f>
        <v>37. Sobre la compensación económica</v>
      </c>
      <c r="C52" s="132" t="str">
        <f>+'5. RECOMENDACIONES cap. 5'!L47</f>
        <v>Aprobado</v>
      </c>
      <c r="D52" s="154">
        <f>'5. RECOMENDACIONES cap. 5'!M47</f>
        <v>0</v>
      </c>
    </row>
    <row r="53" spans="1:4" x14ac:dyDescent="0.25">
      <c r="A53" s="286" t="s">
        <v>129</v>
      </c>
      <c r="B53" s="146" t="str">
        <f>+'6. RECOMENDACIONES cap. 6'!A18</f>
        <v>38. Equipos</v>
      </c>
      <c r="C53" s="140" t="str">
        <f>+'6. RECOMENDACIONES cap. 6'!L18</f>
        <v>Aprobado</v>
      </c>
      <c r="D53" s="141">
        <f>'6. RECOMENDACIONES cap. 6'!M18</f>
        <v>0</v>
      </c>
    </row>
    <row r="54" spans="1:4" x14ac:dyDescent="0.25">
      <c r="A54" s="287"/>
      <c r="B54" s="131" t="str">
        <f>+'6. RECOMENDACIONES cap. 6'!A19</f>
        <v>39. Grupos</v>
      </c>
      <c r="C54" s="123" t="str">
        <f>+'6. RECOMENDACIONES cap. 6'!L19</f>
        <v>Aprobado</v>
      </c>
      <c r="D54" s="142">
        <f>'6. RECOMENDACIONES cap. 6'!M19</f>
        <v>0</v>
      </c>
    </row>
    <row r="55" spans="1:4" x14ac:dyDescent="0.25">
      <c r="A55" s="287"/>
      <c r="B55" s="131" t="str">
        <f>+'6. RECOMENDACIONES cap. 6'!A20</f>
        <v>40. Secciones</v>
      </c>
      <c r="C55" s="123" t="str">
        <f>+'6. RECOMENDACIONES cap. 6'!L20</f>
        <v>Aprobado</v>
      </c>
      <c r="D55" s="142">
        <f>'6. RECOMENDACIONES cap. 6'!M20</f>
        <v>0</v>
      </c>
    </row>
    <row r="56" spans="1:4" x14ac:dyDescent="0.25">
      <c r="A56" s="287"/>
      <c r="B56" s="131" t="str">
        <f>+'6. RECOMENDACIONES cap. 6'!A21</f>
        <v>41. El director de sección</v>
      </c>
      <c r="C56" s="123" t="str">
        <f>+'6. RECOMENDACIONES cap. 6'!L21</f>
        <v>Aprobado</v>
      </c>
      <c r="D56" s="142">
        <f>'6. RECOMENDACIONES cap. 6'!M21</f>
        <v>0</v>
      </c>
    </row>
    <row r="57" spans="1:4" ht="15.75" thickBot="1" x14ac:dyDescent="0.3">
      <c r="A57" s="288"/>
      <c r="B57" s="147" t="str">
        <f>+'6. RECOMENDACIONES cap. 6'!A22</f>
        <v>42. Los formadores</v>
      </c>
      <c r="C57" s="144" t="str">
        <f>+'6. RECOMENDACIONES cap. 6'!L22</f>
        <v>Aprobado</v>
      </c>
      <c r="D57" s="145">
        <f>'6. RECOMENDACIONES cap. 6'!M22</f>
        <v>0</v>
      </c>
    </row>
    <row r="58" spans="1:4" ht="21" x14ac:dyDescent="0.25">
      <c r="A58" s="289" t="s">
        <v>130</v>
      </c>
      <c r="B58" s="290"/>
      <c r="C58" s="290"/>
      <c r="D58" s="291"/>
    </row>
    <row r="59" spans="1:4" ht="19.5" thickBot="1" x14ac:dyDescent="0.35">
      <c r="A59" s="106" t="s">
        <v>121</v>
      </c>
      <c r="B59" s="138" t="s">
        <v>131</v>
      </c>
      <c r="C59" s="138" t="s">
        <v>123</v>
      </c>
      <c r="D59" s="105" t="s">
        <v>124</v>
      </c>
    </row>
    <row r="60" spans="1:4" ht="60" x14ac:dyDescent="0.25">
      <c r="A60" s="286" t="s">
        <v>128</v>
      </c>
      <c r="B60" s="146" t="s">
        <v>83</v>
      </c>
      <c r="C60" s="140" t="str">
        <f>+'5. RECOMENDACIONES cap. 5'!L25</f>
        <v>No Aprobado</v>
      </c>
      <c r="D60" s="141">
        <f>'5. RECOMENDACIONES cap. 5'!M25</f>
        <v>0</v>
      </c>
    </row>
    <row r="61" spans="1:4" ht="30" x14ac:dyDescent="0.25">
      <c r="A61" s="287"/>
      <c r="B61" s="130" t="s">
        <v>137</v>
      </c>
      <c r="C61" s="297" t="s">
        <v>225</v>
      </c>
      <c r="D61" s="298"/>
    </row>
    <row r="62" spans="1:4" x14ac:dyDescent="0.25">
      <c r="A62" s="287"/>
      <c r="B62" s="131" t="str">
        <f>'5. RECOMENDACIONES cap. 5'!A27</f>
        <v>5.B.1</v>
      </c>
      <c r="C62" s="123" t="str">
        <f>+'5. RECOMENDACIONES cap. 5'!L27</f>
        <v>No Aprobado</v>
      </c>
      <c r="D62" s="142">
        <f>'5. RECOMENDACIONES cap. 5'!M27</f>
        <v>0</v>
      </c>
    </row>
    <row r="63" spans="1:4" x14ac:dyDescent="0.25">
      <c r="A63" s="287"/>
      <c r="B63" s="131" t="str">
        <f>'5. RECOMENDACIONES cap. 5'!A28</f>
        <v>5.B.2</v>
      </c>
      <c r="C63" s="123" t="str">
        <f>+'5. RECOMENDACIONES cap. 5'!L28</f>
        <v>No Aprobado</v>
      </c>
      <c r="D63" s="142">
        <f>'5. RECOMENDACIONES cap. 5'!M28</f>
        <v>0</v>
      </c>
    </row>
    <row r="64" spans="1:4" x14ac:dyDescent="0.25">
      <c r="A64" s="287"/>
      <c r="B64" s="131" t="str">
        <f>'5. RECOMENDACIONES cap. 5'!A29</f>
        <v>5.B.3</v>
      </c>
      <c r="C64" s="123" t="str">
        <f>+'5. RECOMENDACIONES cap. 5'!L29</f>
        <v>No Aprobado</v>
      </c>
      <c r="D64" s="142">
        <f>'5. RECOMENDACIONES cap. 5'!M29</f>
        <v>0</v>
      </c>
    </row>
    <row r="65" spans="1:4" x14ac:dyDescent="0.25">
      <c r="A65" s="287"/>
      <c r="B65" s="131" t="str">
        <f>'5. RECOMENDACIONES cap. 5'!A30</f>
        <v>5.B.4</v>
      </c>
      <c r="C65" s="123" t="str">
        <f>+'5. RECOMENDACIONES cap. 5'!L30</f>
        <v>No Aprobado</v>
      </c>
      <c r="D65" s="142">
        <f>'5. RECOMENDACIONES cap. 5'!M30</f>
        <v>0</v>
      </c>
    </row>
    <row r="66" spans="1:4" x14ac:dyDescent="0.25">
      <c r="A66" s="287"/>
      <c r="B66" s="131" t="str">
        <f>'5. RECOMENDACIONES cap. 5'!A31</f>
        <v>5.B.5</v>
      </c>
      <c r="C66" s="123" t="str">
        <f>+'5. RECOMENDACIONES cap. 5'!L31</f>
        <v>No Aprobado</v>
      </c>
      <c r="D66" s="142">
        <f>'5. RECOMENDACIONES cap. 5'!M31</f>
        <v>0</v>
      </c>
    </row>
    <row r="67" spans="1:4" x14ac:dyDescent="0.25">
      <c r="A67" s="287"/>
      <c r="B67" s="131" t="str">
        <f>'5. RECOMENDACIONES cap. 5'!A32</f>
        <v>5.B.6</v>
      </c>
      <c r="C67" s="123" t="str">
        <f>+'5. RECOMENDACIONES cap. 5'!L32</f>
        <v>No Aprobado</v>
      </c>
      <c r="D67" s="142">
        <f>'5. RECOMENDACIONES cap. 5'!M32</f>
        <v>0</v>
      </c>
    </row>
    <row r="68" spans="1:4" x14ac:dyDescent="0.25">
      <c r="A68" s="287"/>
      <c r="B68" s="131" t="str">
        <f>'5. RECOMENDACIONES cap. 5'!A33</f>
        <v>5.B.7</v>
      </c>
      <c r="C68" s="123" t="str">
        <f>+'5. RECOMENDACIONES cap. 5'!L33</f>
        <v>No Aprobado</v>
      </c>
      <c r="D68" s="142">
        <f>'5. RECOMENDACIONES cap. 5'!M33</f>
        <v>0</v>
      </c>
    </row>
    <row r="69" spans="1:4" x14ac:dyDescent="0.25">
      <c r="A69" s="287"/>
      <c r="B69" s="131" t="str">
        <f>'5. RECOMENDACIONES cap. 5'!A34</f>
        <v>5.B.8</v>
      </c>
      <c r="C69" s="123" t="str">
        <f>+'5. RECOMENDACIONES cap. 5'!L34</f>
        <v>No Aprobado</v>
      </c>
      <c r="D69" s="142">
        <f>'5. RECOMENDACIONES cap. 5'!M34</f>
        <v>0</v>
      </c>
    </row>
    <row r="70" spans="1:4" x14ac:dyDescent="0.25">
      <c r="A70" s="287"/>
      <c r="B70" s="131" t="str">
        <f>'5. RECOMENDACIONES cap. 5'!A35</f>
        <v>5.B.9</v>
      </c>
      <c r="C70" s="123" t="str">
        <f>+'5. RECOMENDACIONES cap. 5'!L35</f>
        <v>No Aprobado</v>
      </c>
      <c r="D70" s="142">
        <f>'5. RECOMENDACIONES cap. 5'!M35</f>
        <v>0</v>
      </c>
    </row>
    <row r="71" spans="1:4" x14ac:dyDescent="0.25">
      <c r="A71" s="287"/>
      <c r="B71" s="131" t="str">
        <f>'5. RECOMENDACIONES cap. 5'!A36</f>
        <v>5.B.10</v>
      </c>
      <c r="C71" s="123" t="str">
        <f>+'5. RECOMENDACIONES cap. 5'!L36</f>
        <v>No Aprobado</v>
      </c>
      <c r="D71" s="142">
        <f>'5. RECOMENDACIONES cap. 5'!M36</f>
        <v>0</v>
      </c>
    </row>
    <row r="72" spans="1:4" x14ac:dyDescent="0.25">
      <c r="A72" s="287"/>
      <c r="B72" s="131" t="str">
        <f>'5. RECOMENDACIONES cap. 5'!A37</f>
        <v>5.B.11</v>
      </c>
      <c r="C72" s="123" t="str">
        <f>+'5. RECOMENDACIONES cap. 5'!L37</f>
        <v>No Aprobado</v>
      </c>
      <c r="D72" s="142">
        <f>'5. RECOMENDACIONES cap. 5'!M37</f>
        <v>0</v>
      </c>
    </row>
    <row r="73" spans="1:4" ht="15.75" thickBot="1" x14ac:dyDescent="0.3">
      <c r="A73" s="292"/>
      <c r="B73" s="103" t="str">
        <f>'5. RECOMENDACIONES cap. 5'!A38</f>
        <v>5.B.12</v>
      </c>
      <c r="C73" s="132" t="str">
        <f>+'5. RECOMENDACIONES cap. 5'!L38</f>
        <v>No Aprobado</v>
      </c>
      <c r="D73" s="154">
        <f>'5. RECOMENDACIONES cap. 5'!M38</f>
        <v>0</v>
      </c>
    </row>
    <row r="74" spans="1:4" ht="90" x14ac:dyDescent="0.25">
      <c r="A74" s="286" t="s">
        <v>129</v>
      </c>
      <c r="B74" s="139" t="s">
        <v>138</v>
      </c>
      <c r="C74" s="210" t="str">
        <f>+'6. RECOMENDACIONES cap. 6'!L24</f>
        <v>No Aprobado</v>
      </c>
      <c r="D74" s="141">
        <f>'6. RECOMENDACIONES cap. 6'!M24</f>
        <v>0</v>
      </c>
    </row>
    <row r="75" spans="1:4" ht="48.75" customHeight="1" x14ac:dyDescent="0.25">
      <c r="A75" s="287"/>
      <c r="B75" s="130" t="s">
        <v>98</v>
      </c>
      <c r="C75" s="297" t="s">
        <v>226</v>
      </c>
      <c r="D75" s="298"/>
    </row>
    <row r="76" spans="1:4" x14ac:dyDescent="0.25">
      <c r="A76" s="287"/>
      <c r="B76" s="130" t="str">
        <f>'6. RECOMENDACIONES cap. 6'!A26</f>
        <v>6.B.1</v>
      </c>
      <c r="C76" s="211" t="str">
        <f>+'6. RECOMENDACIONES cap. 6'!L26</f>
        <v>No Aprobado</v>
      </c>
      <c r="D76" s="142">
        <f>'6. RECOMENDACIONES cap. 6'!M26</f>
        <v>0</v>
      </c>
    </row>
    <row r="77" spans="1:4" x14ac:dyDescent="0.25">
      <c r="A77" s="287"/>
      <c r="B77" s="130" t="str">
        <f>'6. RECOMENDACIONES cap. 6'!A27</f>
        <v>6.B.2</v>
      </c>
      <c r="C77" s="211" t="str">
        <f>+'6. RECOMENDACIONES cap. 6'!L27</f>
        <v>No Aprobado</v>
      </c>
      <c r="D77" s="142">
        <f>'6. RECOMENDACIONES cap. 6'!M27</f>
        <v>0</v>
      </c>
    </row>
    <row r="78" spans="1:4" x14ac:dyDescent="0.25">
      <c r="A78" s="287"/>
      <c r="B78" s="130" t="str">
        <f>'6. RECOMENDACIONES cap. 6'!A28</f>
        <v>6.B.3</v>
      </c>
      <c r="C78" s="211" t="str">
        <f>+'6. RECOMENDACIONES cap. 6'!L28</f>
        <v>No Aprobado</v>
      </c>
      <c r="D78" s="142">
        <f>'6. RECOMENDACIONES cap. 6'!M28</f>
        <v>0</v>
      </c>
    </row>
    <row r="79" spans="1:4" x14ac:dyDescent="0.25">
      <c r="A79" s="287"/>
      <c r="B79" s="130" t="str">
        <f>'6. RECOMENDACIONES cap. 6'!A29</f>
        <v>6.B.4</v>
      </c>
      <c r="C79" s="211" t="str">
        <f>+'6. RECOMENDACIONES cap. 6'!L29</f>
        <v>No Aprobado</v>
      </c>
      <c r="D79" s="142">
        <f>'6. RECOMENDACIONES cap. 6'!M29</f>
        <v>0</v>
      </c>
    </row>
    <row r="80" spans="1:4" x14ac:dyDescent="0.25">
      <c r="A80" s="287"/>
      <c r="B80" s="130" t="str">
        <f>'6. RECOMENDACIONES cap. 6'!A30</f>
        <v>6.B.5</v>
      </c>
      <c r="C80" s="211" t="str">
        <f>+'6. RECOMENDACIONES cap. 6'!L30</f>
        <v>No Aprobado</v>
      </c>
      <c r="D80" s="142">
        <f>'6. RECOMENDACIONES cap. 6'!M30</f>
        <v>0</v>
      </c>
    </row>
    <row r="81" spans="1:4" x14ac:dyDescent="0.25">
      <c r="A81" s="287"/>
      <c r="B81" s="130" t="str">
        <f>'6. RECOMENDACIONES cap. 6'!A31</f>
        <v>6.B.6</v>
      </c>
      <c r="C81" s="211" t="str">
        <f>+'6. RECOMENDACIONES cap. 6'!L31</f>
        <v>No Aprobado</v>
      </c>
      <c r="D81" s="142">
        <f>'6. RECOMENDACIONES cap. 6'!M31</f>
        <v>0</v>
      </c>
    </row>
    <row r="82" spans="1:4" x14ac:dyDescent="0.25">
      <c r="A82" s="287"/>
      <c r="B82" s="130" t="str">
        <f>'6. RECOMENDACIONES cap. 6'!A32</f>
        <v>6.B.7</v>
      </c>
      <c r="C82" s="211" t="str">
        <f>+'6. RECOMENDACIONES cap. 6'!L32</f>
        <v>No Aprobado</v>
      </c>
      <c r="D82" s="142">
        <f>'6. RECOMENDACIONES cap. 6'!M32</f>
        <v>0</v>
      </c>
    </row>
    <row r="83" spans="1:4" x14ac:dyDescent="0.25">
      <c r="A83" s="287"/>
      <c r="B83" s="130" t="str">
        <f>'6. RECOMENDACIONES cap. 6'!A33</f>
        <v>6.B.8</v>
      </c>
      <c r="C83" s="211" t="str">
        <f>+'6. RECOMENDACIONES cap. 6'!L33</f>
        <v>No Aprobado</v>
      </c>
      <c r="D83" s="142">
        <f>'6. RECOMENDACIONES cap. 6'!M33</f>
        <v>0</v>
      </c>
    </row>
    <row r="84" spans="1:4" x14ac:dyDescent="0.25">
      <c r="A84" s="287"/>
      <c r="B84" s="130" t="str">
        <f>'6. RECOMENDACIONES cap. 6'!A34</f>
        <v>6.B.9</v>
      </c>
      <c r="C84" s="211" t="str">
        <f>+'6. RECOMENDACIONES cap. 6'!L34</f>
        <v>No Aprobado</v>
      </c>
      <c r="D84" s="142">
        <f>'6. RECOMENDACIONES cap. 6'!M34</f>
        <v>0</v>
      </c>
    </row>
    <row r="85" spans="1:4" x14ac:dyDescent="0.25">
      <c r="A85" s="287"/>
      <c r="B85" s="130" t="str">
        <f>'6. RECOMENDACIONES cap. 6'!A35</f>
        <v>6.B.10</v>
      </c>
      <c r="C85" s="211" t="str">
        <f>+'6. RECOMENDACIONES cap. 6'!L35</f>
        <v>No Aprobado</v>
      </c>
      <c r="D85" s="142">
        <f>'6. RECOMENDACIONES cap. 6'!M35</f>
        <v>0</v>
      </c>
    </row>
    <row r="86" spans="1:4" x14ac:dyDescent="0.25">
      <c r="A86" s="287"/>
      <c r="B86" s="130" t="str">
        <f>'6. RECOMENDACIONES cap. 6'!A36</f>
        <v>6.B.11</v>
      </c>
      <c r="C86" s="211" t="str">
        <f>+'6. RECOMENDACIONES cap. 6'!L36</f>
        <v>No Aprobado</v>
      </c>
      <c r="D86" s="142">
        <f>'6. RECOMENDACIONES cap. 6'!M36</f>
        <v>0</v>
      </c>
    </row>
    <row r="87" spans="1:4" ht="15.75" thickBot="1" x14ac:dyDescent="0.3">
      <c r="A87" s="292"/>
      <c r="B87" s="104" t="str">
        <f>'6. RECOMENDACIONES cap. 6'!A37</f>
        <v>6.B.12</v>
      </c>
      <c r="C87" s="212" t="str">
        <f>+'6. RECOMENDACIONES cap. 6'!L37</f>
        <v>No Aprobado</v>
      </c>
      <c r="D87" s="154">
        <f>'6. RECOMENDACIONES cap. 6'!M37</f>
        <v>0</v>
      </c>
    </row>
    <row r="88" spans="1:4" ht="15" customHeight="1" x14ac:dyDescent="0.25">
      <c r="A88" s="286" t="s">
        <v>113</v>
      </c>
      <c r="B88" s="293" t="s">
        <v>132</v>
      </c>
      <c r="C88" s="293"/>
      <c r="D88" s="294"/>
    </row>
    <row r="89" spans="1:4" ht="45" x14ac:dyDescent="0.25">
      <c r="A89" s="287"/>
      <c r="B89" s="130" t="s">
        <v>115</v>
      </c>
      <c r="C89" s="123" t="str">
        <f>+'7. RECOMENDACIONES cap. 7'!J19</f>
        <v>No Aprobado</v>
      </c>
      <c r="D89" s="148">
        <f>'7. RECOMENDACIONES cap. 7'!K19</f>
        <v>0</v>
      </c>
    </row>
    <row r="90" spans="1:4" ht="45" x14ac:dyDescent="0.25">
      <c r="A90" s="287"/>
      <c r="B90" s="130" t="s">
        <v>116</v>
      </c>
      <c r="C90" s="123" t="str">
        <f>+'7. RECOMENDACIONES cap. 7'!J20</f>
        <v>No Aprobado</v>
      </c>
      <c r="D90" s="148">
        <f>'7. RECOMENDACIONES cap. 7'!K20</f>
        <v>0</v>
      </c>
    </row>
    <row r="91" spans="1:4" x14ac:dyDescent="0.25">
      <c r="A91" s="287"/>
      <c r="B91" s="295" t="s">
        <v>133</v>
      </c>
      <c r="C91" s="295"/>
      <c r="D91" s="296"/>
    </row>
    <row r="92" spans="1:4" ht="75" x14ac:dyDescent="0.25">
      <c r="A92" s="287"/>
      <c r="B92" s="130" t="s">
        <v>223</v>
      </c>
      <c r="C92" s="123" t="str">
        <f>+'7. RECOMENDACIONES cap. 7'!J22</f>
        <v>No Aprobado</v>
      </c>
      <c r="D92" s="148">
        <f>'7. RECOMENDACIONES cap. 7'!K22</f>
        <v>0</v>
      </c>
    </row>
    <row r="93" spans="1:4" ht="75.75" thickBot="1" x14ac:dyDescent="0.3">
      <c r="A93" s="288"/>
      <c r="B93" s="143" t="s">
        <v>224</v>
      </c>
      <c r="C93" s="144" t="str">
        <f>+'7. RECOMENDACIONES cap. 7'!J23</f>
        <v>No Aprobado</v>
      </c>
      <c r="D93" s="149">
        <f>'7. RECOMENDACIONES cap. 7'!K23</f>
        <v>0</v>
      </c>
    </row>
    <row r="95" spans="1:4" x14ac:dyDescent="0.25">
      <c r="A95" s="285" t="s">
        <v>0</v>
      </c>
      <c r="B95" s="285"/>
      <c r="C95" s="285"/>
      <c r="D95" s="285"/>
    </row>
  </sheetData>
  <autoFilter ref="B15:C93"/>
  <mergeCells count="24">
    <mergeCell ref="I10:M10"/>
    <mergeCell ref="I11:M11"/>
    <mergeCell ref="A39:A52"/>
    <mergeCell ref="A3:D3"/>
    <mergeCell ref="A5:D5"/>
    <mergeCell ref="A14:D14"/>
    <mergeCell ref="A16:A26"/>
    <mergeCell ref="A27:A31"/>
    <mergeCell ref="A32:A35"/>
    <mergeCell ref="A36:A38"/>
    <mergeCell ref="D7:D9"/>
    <mergeCell ref="C7:C9"/>
    <mergeCell ref="D10:D12"/>
    <mergeCell ref="C10:C12"/>
    <mergeCell ref="A95:D95"/>
    <mergeCell ref="A53:A57"/>
    <mergeCell ref="A58:D58"/>
    <mergeCell ref="A60:A73"/>
    <mergeCell ref="A74:A87"/>
    <mergeCell ref="A88:A93"/>
    <mergeCell ref="B88:D88"/>
    <mergeCell ref="B91:D91"/>
    <mergeCell ref="C61:D61"/>
    <mergeCell ref="C75:D75"/>
  </mergeCells>
  <pageMargins left="0.70866141732283472" right="0.70866141732283472" top="0.74803149606299213" bottom="0.74803149606299213" header="0.31496062992125984" footer="0.31496062992125984"/>
  <pageSetup scale="58" fitToHeight="2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457"/>
  <sheetViews>
    <sheetView workbookViewId="0">
      <selection activeCell="D4" sqref="D4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6" style="1" customWidth="1"/>
    <col min="4" max="4" width="63" style="1" customWidth="1"/>
    <col min="5" max="5" width="53.85546875" style="1" customWidth="1"/>
    <col min="6" max="16384" width="8.85546875" style="1"/>
  </cols>
  <sheetData>
    <row r="1" spans="1:16384" s="120" customFormat="1" ht="18.75" x14ac:dyDescent="0.3">
      <c r="A1" s="206" t="s">
        <v>213</v>
      </c>
      <c r="B1" s="205"/>
      <c r="C1" s="205"/>
      <c r="D1" s="205"/>
      <c r="E1" s="205"/>
    </row>
    <row r="2" spans="1:16384" s="120" customFormat="1" x14ac:dyDescent="0.25"/>
    <row r="3" spans="1:16384" x14ac:dyDescent="0.25">
      <c r="A3" s="221" t="s">
        <v>118</v>
      </c>
      <c r="B3" s="221"/>
      <c r="C3" s="221"/>
      <c r="D3" s="221"/>
      <c r="E3" s="221"/>
    </row>
    <row r="4" spans="1:16384" x14ac:dyDescent="0.25">
      <c r="A4" s="12"/>
    </row>
    <row r="5" spans="1:16384" ht="26.25" customHeight="1" x14ac:dyDescent="0.4">
      <c r="A5" s="222" t="s">
        <v>221</v>
      </c>
      <c r="B5" s="222"/>
      <c r="C5" s="222"/>
      <c r="D5" s="222"/>
      <c r="E5" s="2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6384" s="120" customFormat="1" x14ac:dyDescent="0.25">
      <c r="A7" s="180" t="s">
        <v>30</v>
      </c>
      <c r="B7" s="198"/>
      <c r="D7" s="306" t="s">
        <v>211</v>
      </c>
      <c r="E7" s="202"/>
      <c r="F7" s="126"/>
      <c r="G7" s="22"/>
      <c r="H7" s="23"/>
      <c r="I7" s="24"/>
      <c r="J7" s="137"/>
      <c r="K7" s="137"/>
      <c r="L7" s="137"/>
    </row>
    <row r="8" spans="1:16384" s="120" customFormat="1" x14ac:dyDescent="0.25">
      <c r="A8" s="180" t="s">
        <v>28</v>
      </c>
      <c r="B8" s="199"/>
      <c r="D8" s="306"/>
      <c r="E8" s="204"/>
      <c r="G8" s="22"/>
      <c r="H8" s="22"/>
      <c r="I8" s="137"/>
      <c r="J8" s="137"/>
      <c r="K8" s="137"/>
      <c r="L8" s="137"/>
    </row>
    <row r="9" spans="1:16384" s="120" customFormat="1" ht="15" customHeight="1" x14ac:dyDescent="0.25">
      <c r="A9" s="180" t="s">
        <v>27</v>
      </c>
      <c r="B9" s="199"/>
      <c r="D9" s="306"/>
      <c r="E9" s="203"/>
      <c r="G9" s="127"/>
      <c r="H9" s="127"/>
    </row>
    <row r="10" spans="1:16384" s="120" customFormat="1" ht="15" customHeight="1" x14ac:dyDescent="0.25">
      <c r="A10" s="180" t="s">
        <v>119</v>
      </c>
      <c r="B10" s="198"/>
      <c r="D10" s="306" t="s">
        <v>212</v>
      </c>
      <c r="E10" s="303"/>
      <c r="F10" s="126"/>
      <c r="G10" s="22"/>
      <c r="H10" s="23"/>
      <c r="I10" s="299"/>
      <c r="J10" s="299"/>
      <c r="K10" s="299"/>
      <c r="L10" s="299"/>
      <c r="M10" s="299"/>
    </row>
    <row r="11" spans="1:16384" s="120" customFormat="1" x14ac:dyDescent="0.25">
      <c r="A11" s="180" t="s">
        <v>24</v>
      </c>
      <c r="B11" s="198"/>
      <c r="D11" s="306"/>
      <c r="E11" s="304"/>
      <c r="F11" s="126"/>
      <c r="G11" s="22"/>
      <c r="H11" s="23"/>
      <c r="I11" s="299"/>
      <c r="J11" s="299"/>
      <c r="K11" s="299"/>
      <c r="L11" s="299"/>
      <c r="M11" s="299"/>
    </row>
    <row r="12" spans="1:16384" s="120" customFormat="1" ht="15" customHeight="1" x14ac:dyDescent="0.25">
      <c r="A12" s="200" t="s">
        <v>210</v>
      </c>
      <c r="B12" s="198"/>
      <c r="D12" s="306"/>
      <c r="E12" s="305"/>
      <c r="F12" s="126"/>
      <c r="G12" s="22"/>
      <c r="H12" s="23"/>
      <c r="I12" s="193"/>
      <c r="J12" s="193"/>
      <c r="K12" s="193"/>
      <c r="L12" s="193"/>
      <c r="M12" s="193"/>
    </row>
    <row r="13" spans="1:16384" ht="15.75" thickBot="1" x14ac:dyDescent="0.3"/>
    <row r="14" spans="1:16384" ht="21" customHeight="1" thickBot="1" x14ac:dyDescent="0.3">
      <c r="A14" s="310" t="s">
        <v>134</v>
      </c>
      <c r="B14" s="311"/>
      <c r="C14" s="311"/>
      <c r="D14" s="311"/>
      <c r="E14" s="3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pans="1:16384" ht="19.5" thickBot="1" x14ac:dyDescent="0.35">
      <c r="A15" s="34" t="s">
        <v>121</v>
      </c>
      <c r="B15" s="35" t="s">
        <v>122</v>
      </c>
      <c r="C15" s="35"/>
      <c r="D15" s="35" t="s">
        <v>135</v>
      </c>
      <c r="E15" s="36" t="s">
        <v>124</v>
      </c>
    </row>
    <row r="16" spans="1:16384" ht="15" customHeight="1" x14ac:dyDescent="0.25">
      <c r="A16" s="286" t="s">
        <v>22</v>
      </c>
      <c r="B16" s="307" t="str">
        <f>+'REPORTE RECOMENDACIONES'!B16</f>
        <v>1. Identidad</v>
      </c>
      <c r="C16" s="32">
        <v>1</v>
      </c>
      <c r="D16" s="28"/>
      <c r="E16" s="29"/>
    </row>
    <row r="17" spans="1:5" x14ac:dyDescent="0.25">
      <c r="A17" s="287"/>
      <c r="B17" s="308"/>
      <c r="C17" s="33">
        <v>2</v>
      </c>
      <c r="D17" s="5"/>
      <c r="E17" s="30"/>
    </row>
    <row r="18" spans="1:5" x14ac:dyDescent="0.25">
      <c r="A18" s="287"/>
      <c r="B18" s="308"/>
      <c r="C18" s="33">
        <v>3</v>
      </c>
      <c r="D18" s="5"/>
      <c r="E18" s="30"/>
    </row>
    <row r="19" spans="1:5" x14ac:dyDescent="0.25">
      <c r="A19" s="287"/>
      <c r="B19" s="308"/>
      <c r="C19" s="33">
        <v>4</v>
      </c>
      <c r="D19" s="5"/>
      <c r="E19" s="30"/>
    </row>
    <row r="20" spans="1:5" x14ac:dyDescent="0.25">
      <c r="A20" s="287"/>
      <c r="B20" s="308"/>
      <c r="C20" s="33">
        <v>5</v>
      </c>
      <c r="D20" s="5"/>
      <c r="E20" s="30"/>
    </row>
    <row r="21" spans="1:5" x14ac:dyDescent="0.25">
      <c r="A21" s="287"/>
      <c r="B21" s="308"/>
      <c r="C21" s="33">
        <v>6</v>
      </c>
      <c r="D21" s="5"/>
      <c r="E21" s="30"/>
    </row>
    <row r="22" spans="1:5" x14ac:dyDescent="0.25">
      <c r="A22" s="287"/>
      <c r="B22" s="308"/>
      <c r="C22" s="33">
        <v>7</v>
      </c>
      <c r="D22" s="5"/>
      <c r="E22" s="30"/>
    </row>
    <row r="23" spans="1:5" x14ac:dyDescent="0.25">
      <c r="A23" s="287"/>
      <c r="B23" s="308"/>
      <c r="C23" s="33">
        <v>8</v>
      </c>
      <c r="D23" s="5"/>
      <c r="E23" s="30"/>
    </row>
    <row r="24" spans="1:5" x14ac:dyDescent="0.25">
      <c r="A24" s="287"/>
      <c r="B24" s="308"/>
      <c r="C24" s="33">
        <v>9</v>
      </c>
      <c r="D24" s="5"/>
      <c r="E24" s="30"/>
    </row>
    <row r="25" spans="1:5" ht="15.75" thickBot="1" x14ac:dyDescent="0.3">
      <c r="A25" s="287"/>
      <c r="B25" s="308"/>
      <c r="C25" s="33">
        <v>10</v>
      </c>
      <c r="D25" s="5"/>
      <c r="E25" s="30"/>
    </row>
    <row r="26" spans="1:5" x14ac:dyDescent="0.25">
      <c r="A26" s="287"/>
      <c r="B26" s="307" t="str">
        <f>+'REPORTE RECOMENDACIONES'!B17</f>
        <v>2. Fin general</v>
      </c>
      <c r="C26" s="33">
        <v>1</v>
      </c>
      <c r="D26" s="14"/>
      <c r="E26" s="30"/>
    </row>
    <row r="27" spans="1:5" x14ac:dyDescent="0.25">
      <c r="A27" s="287"/>
      <c r="B27" s="308"/>
      <c r="C27" s="33">
        <v>2</v>
      </c>
      <c r="D27" s="5"/>
      <c r="E27" s="30"/>
    </row>
    <row r="28" spans="1:5" x14ac:dyDescent="0.25">
      <c r="A28" s="287"/>
      <c r="B28" s="308"/>
      <c r="C28" s="33">
        <v>3</v>
      </c>
      <c r="D28" s="5"/>
      <c r="E28" s="30"/>
    </row>
    <row r="29" spans="1:5" x14ac:dyDescent="0.25">
      <c r="A29" s="287"/>
      <c r="B29" s="308"/>
      <c r="C29" s="33">
        <v>4</v>
      </c>
      <c r="D29" s="5"/>
      <c r="E29" s="30"/>
    </row>
    <row r="30" spans="1:5" x14ac:dyDescent="0.25">
      <c r="A30" s="287"/>
      <c r="B30" s="308"/>
      <c r="C30" s="33">
        <v>5</v>
      </c>
      <c r="D30" s="5"/>
      <c r="E30" s="30"/>
    </row>
    <row r="31" spans="1:5" x14ac:dyDescent="0.25">
      <c r="A31" s="287"/>
      <c r="B31" s="308"/>
      <c r="C31" s="33">
        <v>6</v>
      </c>
      <c r="D31" s="5"/>
      <c r="E31" s="30"/>
    </row>
    <row r="32" spans="1:5" x14ac:dyDescent="0.25">
      <c r="A32" s="287"/>
      <c r="B32" s="308"/>
      <c r="C32" s="33">
        <v>7</v>
      </c>
      <c r="D32" s="5"/>
      <c r="E32" s="30"/>
    </row>
    <row r="33" spans="1:5" x14ac:dyDescent="0.25">
      <c r="A33" s="287"/>
      <c r="B33" s="308"/>
      <c r="C33" s="33">
        <v>8</v>
      </c>
      <c r="D33" s="5"/>
      <c r="E33" s="30"/>
    </row>
    <row r="34" spans="1:5" x14ac:dyDescent="0.25">
      <c r="A34" s="287"/>
      <c r="B34" s="308"/>
      <c r="C34" s="33">
        <v>9</v>
      </c>
      <c r="D34" s="5"/>
      <c r="E34" s="30"/>
    </row>
    <row r="35" spans="1:5" ht="15.75" thickBot="1" x14ac:dyDescent="0.3">
      <c r="A35" s="287"/>
      <c r="B35" s="308"/>
      <c r="C35" s="33">
        <v>10</v>
      </c>
      <c r="D35" s="5"/>
      <c r="E35" s="30"/>
    </row>
    <row r="36" spans="1:5" x14ac:dyDescent="0.25">
      <c r="A36" s="287"/>
      <c r="B36" s="307" t="str">
        <f>+'REPORTE RECOMENDACIONES'!B18</f>
        <v>3. Misión específica</v>
      </c>
      <c r="C36" s="33">
        <v>1</v>
      </c>
      <c r="D36" s="14"/>
      <c r="E36" s="30"/>
    </row>
    <row r="37" spans="1:5" x14ac:dyDescent="0.25">
      <c r="A37" s="287"/>
      <c r="B37" s="308"/>
      <c r="C37" s="33">
        <v>2</v>
      </c>
      <c r="D37" s="5"/>
      <c r="E37" s="30"/>
    </row>
    <row r="38" spans="1:5" x14ac:dyDescent="0.25">
      <c r="A38" s="287"/>
      <c r="B38" s="308"/>
      <c r="C38" s="33">
        <v>3</v>
      </c>
      <c r="D38" s="5"/>
      <c r="E38" s="30"/>
    </row>
    <row r="39" spans="1:5" x14ac:dyDescent="0.25">
      <c r="A39" s="287"/>
      <c r="B39" s="308"/>
      <c r="C39" s="33">
        <v>4</v>
      </c>
      <c r="D39" s="5"/>
      <c r="E39" s="30"/>
    </row>
    <row r="40" spans="1:5" x14ac:dyDescent="0.25">
      <c r="A40" s="287"/>
      <c r="B40" s="308"/>
      <c r="C40" s="33">
        <v>5</v>
      </c>
      <c r="D40" s="5"/>
      <c r="E40" s="30"/>
    </row>
    <row r="41" spans="1:5" x14ac:dyDescent="0.25">
      <c r="A41" s="287"/>
      <c r="B41" s="308"/>
      <c r="C41" s="33">
        <v>6</v>
      </c>
      <c r="D41" s="5"/>
      <c r="E41" s="30"/>
    </row>
    <row r="42" spans="1:5" x14ac:dyDescent="0.25">
      <c r="A42" s="287"/>
      <c r="B42" s="308"/>
      <c r="C42" s="33">
        <v>7</v>
      </c>
      <c r="D42" s="5"/>
      <c r="E42" s="30"/>
    </row>
    <row r="43" spans="1:5" x14ac:dyDescent="0.25">
      <c r="A43" s="287"/>
      <c r="B43" s="308"/>
      <c r="C43" s="33">
        <v>8</v>
      </c>
      <c r="D43" s="5"/>
      <c r="E43" s="30"/>
    </row>
    <row r="44" spans="1:5" x14ac:dyDescent="0.25">
      <c r="A44" s="287"/>
      <c r="B44" s="308"/>
      <c r="C44" s="33">
        <v>9</v>
      </c>
      <c r="D44" s="5"/>
      <c r="E44" s="30"/>
    </row>
    <row r="45" spans="1:5" ht="15.75" thickBot="1" x14ac:dyDescent="0.3">
      <c r="A45" s="287"/>
      <c r="B45" s="308"/>
      <c r="C45" s="33">
        <v>10</v>
      </c>
      <c r="D45" s="5"/>
      <c r="E45" s="30"/>
    </row>
    <row r="46" spans="1:5" x14ac:dyDescent="0.25">
      <c r="A46" s="287"/>
      <c r="B46" s="307" t="str">
        <f>+'REPORTE RECOMENDACIONES'!B19</f>
        <v>4. Fundamento de la espiritualidad</v>
      </c>
      <c r="C46" s="33">
        <v>1</v>
      </c>
      <c r="D46" s="14"/>
      <c r="E46" s="30"/>
    </row>
    <row r="47" spans="1:5" x14ac:dyDescent="0.25">
      <c r="A47" s="287"/>
      <c r="B47" s="308"/>
      <c r="C47" s="33">
        <v>2</v>
      </c>
      <c r="D47" s="5"/>
      <c r="E47" s="30"/>
    </row>
    <row r="48" spans="1:5" x14ac:dyDescent="0.25">
      <c r="A48" s="287"/>
      <c r="B48" s="308"/>
      <c r="C48" s="33">
        <v>3</v>
      </c>
      <c r="D48" s="5"/>
      <c r="E48" s="30"/>
    </row>
    <row r="49" spans="1:5" x14ac:dyDescent="0.25">
      <c r="A49" s="287"/>
      <c r="B49" s="308"/>
      <c r="C49" s="33">
        <v>4</v>
      </c>
      <c r="D49" s="5"/>
      <c r="E49" s="30"/>
    </row>
    <row r="50" spans="1:5" x14ac:dyDescent="0.25">
      <c r="A50" s="287"/>
      <c r="B50" s="308"/>
      <c r="C50" s="33">
        <v>5</v>
      </c>
      <c r="D50" s="5"/>
      <c r="E50" s="30"/>
    </row>
    <row r="51" spans="1:5" x14ac:dyDescent="0.25">
      <c r="A51" s="287"/>
      <c r="B51" s="308"/>
      <c r="C51" s="33">
        <v>6</v>
      </c>
      <c r="D51" s="5"/>
      <c r="E51" s="30"/>
    </row>
    <row r="52" spans="1:5" x14ac:dyDescent="0.25">
      <c r="A52" s="287"/>
      <c r="B52" s="308"/>
      <c r="C52" s="33">
        <v>7</v>
      </c>
      <c r="D52" s="5"/>
      <c r="E52" s="30"/>
    </row>
    <row r="53" spans="1:5" x14ac:dyDescent="0.25">
      <c r="A53" s="287"/>
      <c r="B53" s="308"/>
      <c r="C53" s="33">
        <v>8</v>
      </c>
      <c r="D53" s="5"/>
      <c r="E53" s="30"/>
    </row>
    <row r="54" spans="1:5" x14ac:dyDescent="0.25">
      <c r="A54" s="287"/>
      <c r="B54" s="308"/>
      <c r="C54" s="33">
        <v>9</v>
      </c>
      <c r="D54" s="5"/>
      <c r="E54" s="30"/>
    </row>
    <row r="55" spans="1:5" ht="15.75" thickBot="1" x14ac:dyDescent="0.3">
      <c r="A55" s="287"/>
      <c r="B55" s="308"/>
      <c r="C55" s="33">
        <v>10</v>
      </c>
      <c r="D55" s="5"/>
      <c r="E55" s="30"/>
    </row>
    <row r="56" spans="1:5" x14ac:dyDescent="0.25">
      <c r="A56" s="287"/>
      <c r="B56" s="307" t="str">
        <f>+'REPORTE RECOMENDACIONES'!B20</f>
        <v>5. Cristocentrismo</v>
      </c>
      <c r="C56" s="33">
        <v>1</v>
      </c>
      <c r="D56" s="14"/>
      <c r="E56" s="30"/>
    </row>
    <row r="57" spans="1:5" x14ac:dyDescent="0.25">
      <c r="A57" s="287"/>
      <c r="B57" s="308"/>
      <c r="C57" s="33">
        <v>2</v>
      </c>
      <c r="D57" s="5"/>
      <c r="E57" s="30"/>
    </row>
    <row r="58" spans="1:5" x14ac:dyDescent="0.25">
      <c r="A58" s="287"/>
      <c r="B58" s="308"/>
      <c r="C58" s="33">
        <v>3</v>
      </c>
      <c r="D58" s="5"/>
      <c r="E58" s="30"/>
    </row>
    <row r="59" spans="1:5" x14ac:dyDescent="0.25">
      <c r="A59" s="287"/>
      <c r="B59" s="308"/>
      <c r="C59" s="33">
        <v>4</v>
      </c>
      <c r="D59" s="5"/>
      <c r="E59" s="30"/>
    </row>
    <row r="60" spans="1:5" x14ac:dyDescent="0.25">
      <c r="A60" s="287"/>
      <c r="B60" s="308"/>
      <c r="C60" s="33">
        <v>5</v>
      </c>
      <c r="D60" s="5"/>
      <c r="E60" s="30"/>
    </row>
    <row r="61" spans="1:5" x14ac:dyDescent="0.25">
      <c r="A61" s="287"/>
      <c r="B61" s="308"/>
      <c r="C61" s="33">
        <v>6</v>
      </c>
      <c r="D61" s="5"/>
      <c r="E61" s="30"/>
    </row>
    <row r="62" spans="1:5" x14ac:dyDescent="0.25">
      <c r="A62" s="287"/>
      <c r="B62" s="308"/>
      <c r="C62" s="33">
        <v>7</v>
      </c>
      <c r="D62" s="5"/>
      <c r="E62" s="30"/>
    </row>
    <row r="63" spans="1:5" x14ac:dyDescent="0.25">
      <c r="A63" s="287"/>
      <c r="B63" s="308"/>
      <c r="C63" s="33">
        <v>8</v>
      </c>
      <c r="D63" s="5"/>
      <c r="E63" s="30"/>
    </row>
    <row r="64" spans="1:5" x14ac:dyDescent="0.25">
      <c r="A64" s="287"/>
      <c r="B64" s="308"/>
      <c r="C64" s="33">
        <v>9</v>
      </c>
      <c r="D64" s="5"/>
      <c r="E64" s="30"/>
    </row>
    <row r="65" spans="1:5" ht="15.75" thickBot="1" x14ac:dyDescent="0.3">
      <c r="A65" s="287"/>
      <c r="B65" s="308"/>
      <c r="C65" s="33">
        <v>10</v>
      </c>
      <c r="D65" s="5"/>
      <c r="E65" s="30"/>
    </row>
    <row r="66" spans="1:5" x14ac:dyDescent="0.25">
      <c r="A66" s="287"/>
      <c r="B66" s="307" t="str">
        <f>+'REPORTE RECOMENDACIONES'!B21</f>
        <v>6. Espiritualidad seglar</v>
      </c>
      <c r="C66" s="33">
        <v>1</v>
      </c>
      <c r="D66" s="14"/>
      <c r="E66" s="30"/>
    </row>
    <row r="67" spans="1:5" x14ac:dyDescent="0.25">
      <c r="A67" s="287"/>
      <c r="B67" s="308"/>
      <c r="C67" s="33">
        <v>2</v>
      </c>
      <c r="D67" s="5"/>
      <c r="E67" s="30"/>
    </row>
    <row r="68" spans="1:5" x14ac:dyDescent="0.25">
      <c r="A68" s="287"/>
      <c r="B68" s="308"/>
      <c r="C68" s="33">
        <v>3</v>
      </c>
      <c r="D68" s="5"/>
      <c r="E68" s="30"/>
    </row>
    <row r="69" spans="1:5" x14ac:dyDescent="0.25">
      <c r="A69" s="287"/>
      <c r="B69" s="308"/>
      <c r="C69" s="33">
        <v>4</v>
      </c>
      <c r="D69" s="5"/>
      <c r="E69" s="30"/>
    </row>
    <row r="70" spans="1:5" x14ac:dyDescent="0.25">
      <c r="A70" s="287"/>
      <c r="B70" s="308"/>
      <c r="C70" s="33">
        <v>5</v>
      </c>
      <c r="D70" s="5"/>
      <c r="E70" s="30"/>
    </row>
    <row r="71" spans="1:5" x14ac:dyDescent="0.25">
      <c r="A71" s="287"/>
      <c r="B71" s="308"/>
      <c r="C71" s="33">
        <v>6</v>
      </c>
      <c r="D71" s="5"/>
      <c r="E71" s="30"/>
    </row>
    <row r="72" spans="1:5" x14ac:dyDescent="0.25">
      <c r="A72" s="287"/>
      <c r="B72" s="308"/>
      <c r="C72" s="33">
        <v>7</v>
      </c>
      <c r="D72" s="5"/>
      <c r="E72" s="30"/>
    </row>
    <row r="73" spans="1:5" x14ac:dyDescent="0.25">
      <c r="A73" s="287"/>
      <c r="B73" s="308"/>
      <c r="C73" s="33">
        <v>8</v>
      </c>
      <c r="D73" s="5"/>
      <c r="E73" s="30"/>
    </row>
    <row r="74" spans="1:5" x14ac:dyDescent="0.25">
      <c r="A74" s="287"/>
      <c r="B74" s="308"/>
      <c r="C74" s="33">
        <v>9</v>
      </c>
      <c r="D74" s="5"/>
      <c r="E74" s="30"/>
    </row>
    <row r="75" spans="1:5" ht="15.75" thickBot="1" x14ac:dyDescent="0.3">
      <c r="A75" s="287"/>
      <c r="B75" s="308"/>
      <c r="C75" s="33">
        <v>10</v>
      </c>
      <c r="D75" s="5"/>
      <c r="E75" s="30"/>
    </row>
    <row r="76" spans="1:5" ht="14.1" customHeight="1" x14ac:dyDescent="0.25">
      <c r="A76" s="287"/>
      <c r="B76" s="307" t="str">
        <f>+'REPORTE RECOMENDACIONES'!B22</f>
        <v>7. La espiritualidad del Reino</v>
      </c>
      <c r="C76" s="33">
        <v>1</v>
      </c>
      <c r="D76" s="14"/>
      <c r="E76" s="30"/>
    </row>
    <row r="77" spans="1:5" x14ac:dyDescent="0.25">
      <c r="A77" s="287"/>
      <c r="B77" s="308"/>
      <c r="C77" s="33">
        <v>2</v>
      </c>
      <c r="D77" s="5"/>
      <c r="E77" s="30"/>
    </row>
    <row r="78" spans="1:5" x14ac:dyDescent="0.25">
      <c r="A78" s="287"/>
      <c r="B78" s="308"/>
      <c r="C78" s="33">
        <v>3</v>
      </c>
      <c r="D78" s="5"/>
      <c r="E78" s="30"/>
    </row>
    <row r="79" spans="1:5" x14ac:dyDescent="0.25">
      <c r="A79" s="287"/>
      <c r="B79" s="308"/>
      <c r="C79" s="33">
        <v>4</v>
      </c>
      <c r="D79" s="5"/>
      <c r="E79" s="30"/>
    </row>
    <row r="80" spans="1:5" x14ac:dyDescent="0.25">
      <c r="A80" s="287"/>
      <c r="B80" s="308"/>
      <c r="C80" s="33">
        <v>5</v>
      </c>
      <c r="D80" s="5"/>
      <c r="E80" s="30"/>
    </row>
    <row r="81" spans="1:5" x14ac:dyDescent="0.25">
      <c r="A81" s="287"/>
      <c r="B81" s="308"/>
      <c r="C81" s="33">
        <v>6</v>
      </c>
      <c r="D81" s="5"/>
      <c r="E81" s="30"/>
    </row>
    <row r="82" spans="1:5" x14ac:dyDescent="0.25">
      <c r="A82" s="287"/>
      <c r="B82" s="308"/>
      <c r="C82" s="33">
        <v>7</v>
      </c>
      <c r="D82" s="5"/>
      <c r="E82" s="30"/>
    </row>
    <row r="83" spans="1:5" x14ac:dyDescent="0.25">
      <c r="A83" s="287"/>
      <c r="B83" s="308"/>
      <c r="C83" s="33">
        <v>8</v>
      </c>
      <c r="D83" s="5"/>
      <c r="E83" s="30"/>
    </row>
    <row r="84" spans="1:5" x14ac:dyDescent="0.25">
      <c r="A84" s="287"/>
      <c r="B84" s="308"/>
      <c r="C84" s="33">
        <v>9</v>
      </c>
      <c r="D84" s="5"/>
      <c r="E84" s="30"/>
    </row>
    <row r="85" spans="1:5" ht="15.75" thickBot="1" x14ac:dyDescent="0.3">
      <c r="A85" s="287"/>
      <c r="B85" s="308"/>
      <c r="C85" s="33">
        <v>10</v>
      </c>
      <c r="D85" s="5"/>
      <c r="E85" s="30"/>
    </row>
    <row r="86" spans="1:5" x14ac:dyDescent="0.25">
      <c r="A86" s="287"/>
      <c r="B86" s="307" t="str">
        <f>+'REPORTE RECOMENDACIONES'!B23</f>
        <v>8. Espíritu contemplativo y evangelizador</v>
      </c>
      <c r="C86" s="33">
        <v>1</v>
      </c>
      <c r="D86" s="14"/>
      <c r="E86" s="30"/>
    </row>
    <row r="87" spans="1:5" x14ac:dyDescent="0.25">
      <c r="A87" s="287"/>
      <c r="B87" s="308"/>
      <c r="C87" s="33">
        <v>2</v>
      </c>
      <c r="D87" s="5"/>
      <c r="E87" s="30"/>
    </row>
    <row r="88" spans="1:5" x14ac:dyDescent="0.25">
      <c r="A88" s="287"/>
      <c r="B88" s="308"/>
      <c r="C88" s="33">
        <v>3</v>
      </c>
      <c r="D88" s="5"/>
      <c r="E88" s="30"/>
    </row>
    <row r="89" spans="1:5" x14ac:dyDescent="0.25">
      <c r="A89" s="287"/>
      <c r="B89" s="308"/>
      <c r="C89" s="33">
        <v>4</v>
      </c>
      <c r="D89" s="5"/>
      <c r="E89" s="30"/>
    </row>
    <row r="90" spans="1:5" x14ac:dyDescent="0.25">
      <c r="A90" s="287"/>
      <c r="B90" s="308"/>
      <c r="C90" s="33">
        <v>5</v>
      </c>
      <c r="D90" s="5"/>
      <c r="E90" s="30"/>
    </row>
    <row r="91" spans="1:5" x14ac:dyDescent="0.25">
      <c r="A91" s="287"/>
      <c r="B91" s="308"/>
      <c r="C91" s="33">
        <v>6</v>
      </c>
      <c r="D91" s="5"/>
      <c r="E91" s="30"/>
    </row>
    <row r="92" spans="1:5" x14ac:dyDescent="0.25">
      <c r="A92" s="287"/>
      <c r="B92" s="308"/>
      <c r="C92" s="33">
        <v>7</v>
      </c>
      <c r="D92" s="5"/>
      <c r="E92" s="30"/>
    </row>
    <row r="93" spans="1:5" x14ac:dyDescent="0.25">
      <c r="A93" s="287"/>
      <c r="B93" s="308"/>
      <c r="C93" s="33">
        <v>8</v>
      </c>
      <c r="D93" s="5"/>
      <c r="E93" s="30"/>
    </row>
    <row r="94" spans="1:5" x14ac:dyDescent="0.25">
      <c r="A94" s="287"/>
      <c r="B94" s="308"/>
      <c r="C94" s="33">
        <v>9</v>
      </c>
      <c r="D94" s="5"/>
      <c r="E94" s="30"/>
    </row>
    <row r="95" spans="1:5" ht="15.75" thickBot="1" x14ac:dyDescent="0.3">
      <c r="A95" s="287"/>
      <c r="B95" s="308"/>
      <c r="C95" s="33">
        <v>10</v>
      </c>
      <c r="D95" s="5"/>
      <c r="E95" s="30"/>
    </row>
    <row r="96" spans="1:5" ht="14.1" customHeight="1" x14ac:dyDescent="0.25">
      <c r="A96" s="287"/>
      <c r="B96" s="307" t="str">
        <f>+'REPORTE RECOMENDACIONES'!B24</f>
        <v>9. Espíritu de lucha</v>
      </c>
      <c r="C96" s="33">
        <v>1</v>
      </c>
      <c r="D96" s="14"/>
      <c r="E96" s="30"/>
    </row>
    <row r="97" spans="1:5" x14ac:dyDescent="0.25">
      <c r="A97" s="287"/>
      <c r="B97" s="308"/>
      <c r="C97" s="33">
        <v>2</v>
      </c>
      <c r="D97" s="5"/>
      <c r="E97" s="30"/>
    </row>
    <row r="98" spans="1:5" x14ac:dyDescent="0.25">
      <c r="A98" s="287"/>
      <c r="B98" s="308"/>
      <c r="C98" s="33">
        <v>3</v>
      </c>
      <c r="D98" s="5"/>
      <c r="E98" s="30"/>
    </row>
    <row r="99" spans="1:5" x14ac:dyDescent="0.25">
      <c r="A99" s="287"/>
      <c r="B99" s="308"/>
      <c r="C99" s="33">
        <v>4</v>
      </c>
      <c r="D99" s="5"/>
      <c r="E99" s="30"/>
    </row>
    <row r="100" spans="1:5" x14ac:dyDescent="0.25">
      <c r="A100" s="287"/>
      <c r="B100" s="308"/>
      <c r="C100" s="33">
        <v>5</v>
      </c>
      <c r="D100" s="5"/>
      <c r="E100" s="30"/>
    </row>
    <row r="101" spans="1:5" x14ac:dyDescent="0.25">
      <c r="A101" s="287"/>
      <c r="B101" s="308"/>
      <c r="C101" s="33">
        <v>6</v>
      </c>
      <c r="D101" s="5"/>
      <c r="E101" s="30"/>
    </row>
    <row r="102" spans="1:5" x14ac:dyDescent="0.25">
      <c r="A102" s="287"/>
      <c r="B102" s="308"/>
      <c r="C102" s="33">
        <v>7</v>
      </c>
      <c r="D102" s="5"/>
      <c r="E102" s="30"/>
    </row>
    <row r="103" spans="1:5" x14ac:dyDescent="0.25">
      <c r="A103" s="287"/>
      <c r="B103" s="308"/>
      <c r="C103" s="33">
        <v>8</v>
      </c>
      <c r="D103" s="5"/>
      <c r="E103" s="30"/>
    </row>
    <row r="104" spans="1:5" x14ac:dyDescent="0.25">
      <c r="A104" s="287"/>
      <c r="B104" s="308"/>
      <c r="C104" s="33">
        <v>9</v>
      </c>
      <c r="D104" s="5"/>
      <c r="E104" s="30"/>
    </row>
    <row r="105" spans="1:5" ht="15.75" thickBot="1" x14ac:dyDescent="0.3">
      <c r="A105" s="287"/>
      <c r="B105" s="308"/>
      <c r="C105" s="33">
        <v>10</v>
      </c>
      <c r="D105" s="5"/>
      <c r="E105" s="30"/>
    </row>
    <row r="106" spans="1:5" x14ac:dyDescent="0.25">
      <c r="A106" s="287"/>
      <c r="B106" s="307" t="str">
        <f>+'REPORTE RECOMENDACIONES'!B25</f>
        <v>10. Caridad</v>
      </c>
      <c r="C106" s="33">
        <v>1</v>
      </c>
      <c r="D106" s="14"/>
      <c r="E106" s="30"/>
    </row>
    <row r="107" spans="1:5" x14ac:dyDescent="0.25">
      <c r="A107" s="287"/>
      <c r="B107" s="308"/>
      <c r="C107" s="33">
        <v>2</v>
      </c>
      <c r="D107" s="5"/>
      <c r="E107" s="30"/>
    </row>
    <row r="108" spans="1:5" x14ac:dyDescent="0.25">
      <c r="A108" s="287"/>
      <c r="B108" s="308"/>
      <c r="C108" s="33">
        <v>3</v>
      </c>
      <c r="D108" s="5"/>
      <c r="E108" s="30"/>
    </row>
    <row r="109" spans="1:5" x14ac:dyDescent="0.25">
      <c r="A109" s="287"/>
      <c r="B109" s="308"/>
      <c r="C109" s="33">
        <v>4</v>
      </c>
      <c r="D109" s="5"/>
      <c r="E109" s="30"/>
    </row>
    <row r="110" spans="1:5" x14ac:dyDescent="0.25">
      <c r="A110" s="287"/>
      <c r="B110" s="308"/>
      <c r="C110" s="33">
        <v>5</v>
      </c>
      <c r="D110" s="5"/>
      <c r="E110" s="30"/>
    </row>
    <row r="111" spans="1:5" x14ac:dyDescent="0.25">
      <c r="A111" s="287"/>
      <c r="B111" s="308"/>
      <c r="C111" s="33">
        <v>6</v>
      </c>
      <c r="D111" s="5"/>
      <c r="E111" s="30"/>
    </row>
    <row r="112" spans="1:5" x14ac:dyDescent="0.25">
      <c r="A112" s="287"/>
      <c r="B112" s="308"/>
      <c r="C112" s="33">
        <v>7</v>
      </c>
      <c r="D112" s="5"/>
      <c r="E112" s="30"/>
    </row>
    <row r="113" spans="1:5" x14ac:dyDescent="0.25">
      <c r="A113" s="287"/>
      <c r="B113" s="308"/>
      <c r="C113" s="33">
        <v>8</v>
      </c>
      <c r="D113" s="5"/>
      <c r="E113" s="30"/>
    </row>
    <row r="114" spans="1:5" x14ac:dyDescent="0.25">
      <c r="A114" s="287"/>
      <c r="B114" s="308"/>
      <c r="C114" s="33">
        <v>9</v>
      </c>
      <c r="D114" s="5"/>
      <c r="E114" s="30"/>
    </row>
    <row r="115" spans="1:5" ht="15.75" thickBot="1" x14ac:dyDescent="0.3">
      <c r="A115" s="287"/>
      <c r="B115" s="308"/>
      <c r="C115" s="33">
        <v>10</v>
      </c>
      <c r="D115" s="5"/>
      <c r="E115" s="30"/>
    </row>
    <row r="116" spans="1:5" x14ac:dyDescent="0.25">
      <c r="A116" s="287"/>
      <c r="B116" s="307" t="str">
        <f>+'REPORTE RECOMENDACIONES'!B26</f>
        <v>11. Los amores del Regnum Christi</v>
      </c>
      <c r="C116" s="33">
        <v>1</v>
      </c>
      <c r="D116" s="14"/>
      <c r="E116" s="30"/>
    </row>
    <row r="117" spans="1:5" x14ac:dyDescent="0.25">
      <c r="A117" s="287"/>
      <c r="B117" s="308"/>
      <c r="C117" s="33">
        <v>2</v>
      </c>
      <c r="D117" s="5"/>
      <c r="E117" s="30"/>
    </row>
    <row r="118" spans="1:5" x14ac:dyDescent="0.25">
      <c r="A118" s="287"/>
      <c r="B118" s="308"/>
      <c r="C118" s="33">
        <v>3</v>
      </c>
      <c r="D118" s="5"/>
      <c r="E118" s="30"/>
    </row>
    <row r="119" spans="1:5" x14ac:dyDescent="0.25">
      <c r="A119" s="287"/>
      <c r="B119" s="308"/>
      <c r="C119" s="33">
        <v>4</v>
      </c>
      <c r="D119" s="5"/>
      <c r="E119" s="30"/>
    </row>
    <row r="120" spans="1:5" x14ac:dyDescent="0.25">
      <c r="A120" s="287"/>
      <c r="B120" s="308"/>
      <c r="C120" s="33">
        <v>5</v>
      </c>
      <c r="D120" s="5"/>
      <c r="E120" s="30"/>
    </row>
    <row r="121" spans="1:5" x14ac:dyDescent="0.25">
      <c r="A121" s="287"/>
      <c r="B121" s="308"/>
      <c r="C121" s="33">
        <v>6</v>
      </c>
      <c r="D121" s="5"/>
      <c r="E121" s="30"/>
    </row>
    <row r="122" spans="1:5" x14ac:dyDescent="0.25">
      <c r="A122" s="287"/>
      <c r="B122" s="308"/>
      <c r="C122" s="33">
        <v>7</v>
      </c>
      <c r="D122" s="5"/>
      <c r="E122" s="30"/>
    </row>
    <row r="123" spans="1:5" x14ac:dyDescent="0.25">
      <c r="A123" s="287"/>
      <c r="B123" s="308"/>
      <c r="C123" s="33">
        <v>8</v>
      </c>
      <c r="D123" s="5"/>
      <c r="E123" s="30"/>
    </row>
    <row r="124" spans="1:5" x14ac:dyDescent="0.25">
      <c r="A124" s="287"/>
      <c r="B124" s="308"/>
      <c r="C124" s="33">
        <v>9</v>
      </c>
      <c r="D124" s="5"/>
      <c r="E124" s="30"/>
    </row>
    <row r="125" spans="1:5" ht="15.75" thickBot="1" x14ac:dyDescent="0.3">
      <c r="A125" s="292"/>
      <c r="B125" s="308"/>
      <c r="C125" s="37">
        <v>10</v>
      </c>
      <c r="D125" s="17"/>
      <c r="E125" s="38"/>
    </row>
    <row r="126" spans="1:5" ht="14.1" customHeight="1" x14ac:dyDescent="0.25">
      <c r="A126" s="286" t="s">
        <v>125</v>
      </c>
      <c r="B126" s="307" t="str">
        <f>+'REPORTE RECOMENDACIONES'!B27</f>
        <v>12. Dimensiones de la misión en la vida de los miembros</v>
      </c>
      <c r="C126" s="32">
        <v>1</v>
      </c>
      <c r="D126" s="27"/>
      <c r="E126" s="29"/>
    </row>
    <row r="127" spans="1:5" x14ac:dyDescent="0.25">
      <c r="A127" s="287"/>
      <c r="B127" s="308"/>
      <c r="C127" s="33">
        <v>2</v>
      </c>
      <c r="D127" s="5"/>
      <c r="E127" s="30"/>
    </row>
    <row r="128" spans="1:5" x14ac:dyDescent="0.25">
      <c r="A128" s="287"/>
      <c r="B128" s="308"/>
      <c r="C128" s="33">
        <v>3</v>
      </c>
      <c r="D128" s="5"/>
      <c r="E128" s="30"/>
    </row>
    <row r="129" spans="1:5" x14ac:dyDescent="0.25">
      <c r="A129" s="287"/>
      <c r="B129" s="308"/>
      <c r="C129" s="33">
        <v>4</v>
      </c>
      <c r="D129" s="5"/>
      <c r="E129" s="30"/>
    </row>
    <row r="130" spans="1:5" x14ac:dyDescent="0.25">
      <c r="A130" s="287"/>
      <c r="B130" s="308"/>
      <c r="C130" s="33">
        <v>5</v>
      </c>
      <c r="D130" s="5"/>
      <c r="E130" s="30"/>
    </row>
    <row r="131" spans="1:5" x14ac:dyDescent="0.25">
      <c r="A131" s="287"/>
      <c r="B131" s="308"/>
      <c r="C131" s="33">
        <v>6</v>
      </c>
      <c r="D131" s="5"/>
      <c r="E131" s="30"/>
    </row>
    <row r="132" spans="1:5" x14ac:dyDescent="0.25">
      <c r="A132" s="287"/>
      <c r="B132" s="308"/>
      <c r="C132" s="33">
        <v>7</v>
      </c>
      <c r="D132" s="5"/>
      <c r="E132" s="30"/>
    </row>
    <row r="133" spans="1:5" x14ac:dyDescent="0.25">
      <c r="A133" s="287"/>
      <c r="B133" s="308"/>
      <c r="C133" s="33">
        <v>8</v>
      </c>
      <c r="D133" s="5"/>
      <c r="E133" s="30"/>
    </row>
    <row r="134" spans="1:5" x14ac:dyDescent="0.25">
      <c r="A134" s="287"/>
      <c r="B134" s="308"/>
      <c r="C134" s="33">
        <v>9</v>
      </c>
      <c r="D134" s="5"/>
      <c r="E134" s="30"/>
    </row>
    <row r="135" spans="1:5" ht="15.75" thickBot="1" x14ac:dyDescent="0.3">
      <c r="A135" s="287"/>
      <c r="B135" s="308"/>
      <c r="C135" s="33">
        <v>10</v>
      </c>
      <c r="D135" s="5"/>
      <c r="E135" s="30"/>
    </row>
    <row r="136" spans="1:5" x14ac:dyDescent="0.25">
      <c r="A136" s="287"/>
      <c r="B136" s="307" t="str">
        <f>+'REPORTE RECOMENDACIONES'!B28</f>
        <v>13. Los campos de acción apostólica</v>
      </c>
      <c r="C136" s="33">
        <v>1</v>
      </c>
      <c r="D136" s="14"/>
      <c r="E136" s="30"/>
    </row>
    <row r="137" spans="1:5" x14ac:dyDescent="0.25">
      <c r="A137" s="287"/>
      <c r="B137" s="308"/>
      <c r="C137" s="33">
        <v>2</v>
      </c>
      <c r="D137" s="5"/>
      <c r="E137" s="30"/>
    </row>
    <row r="138" spans="1:5" x14ac:dyDescent="0.25">
      <c r="A138" s="287"/>
      <c r="B138" s="308"/>
      <c r="C138" s="33">
        <v>3</v>
      </c>
      <c r="D138" s="5"/>
      <c r="E138" s="30"/>
    </row>
    <row r="139" spans="1:5" x14ac:dyDescent="0.25">
      <c r="A139" s="287"/>
      <c r="B139" s="308"/>
      <c r="C139" s="33">
        <v>4</v>
      </c>
      <c r="D139" s="5"/>
      <c r="E139" s="30"/>
    </row>
    <row r="140" spans="1:5" x14ac:dyDescent="0.25">
      <c r="A140" s="287"/>
      <c r="B140" s="308"/>
      <c r="C140" s="33">
        <v>5</v>
      </c>
      <c r="D140" s="5"/>
      <c r="E140" s="30"/>
    </row>
    <row r="141" spans="1:5" x14ac:dyDescent="0.25">
      <c r="A141" s="287"/>
      <c r="B141" s="308"/>
      <c r="C141" s="33">
        <v>6</v>
      </c>
      <c r="D141" s="5"/>
      <c r="E141" s="30"/>
    </row>
    <row r="142" spans="1:5" x14ac:dyDescent="0.25">
      <c r="A142" s="287"/>
      <c r="B142" s="308"/>
      <c r="C142" s="33">
        <v>7</v>
      </c>
      <c r="D142" s="5"/>
      <c r="E142" s="30"/>
    </row>
    <row r="143" spans="1:5" x14ac:dyDescent="0.25">
      <c r="A143" s="287"/>
      <c r="B143" s="308"/>
      <c r="C143" s="33">
        <v>8</v>
      </c>
      <c r="D143" s="5"/>
      <c r="E143" s="30"/>
    </row>
    <row r="144" spans="1:5" x14ac:dyDescent="0.25">
      <c r="A144" s="287"/>
      <c r="B144" s="308"/>
      <c r="C144" s="33">
        <v>9</v>
      </c>
      <c r="D144" s="5"/>
      <c r="E144" s="30"/>
    </row>
    <row r="145" spans="1:5" ht="15.75" thickBot="1" x14ac:dyDescent="0.3">
      <c r="A145" s="287"/>
      <c r="B145" s="308"/>
      <c r="C145" s="33">
        <v>10</v>
      </c>
      <c r="D145" s="5"/>
      <c r="E145" s="30"/>
    </row>
    <row r="146" spans="1:5" x14ac:dyDescent="0.25">
      <c r="A146" s="287"/>
      <c r="B146" s="307" t="str">
        <f>+'REPORTE RECOMENDACIONES'!B29</f>
        <v>14. Criterios de acción apostólica</v>
      </c>
      <c r="C146" s="33">
        <v>1</v>
      </c>
      <c r="D146" s="14"/>
      <c r="E146" s="30"/>
    </row>
    <row r="147" spans="1:5" x14ac:dyDescent="0.25">
      <c r="A147" s="287"/>
      <c r="B147" s="308"/>
      <c r="C147" s="33">
        <v>2</v>
      </c>
      <c r="D147" s="5"/>
      <c r="E147" s="30"/>
    </row>
    <row r="148" spans="1:5" x14ac:dyDescent="0.25">
      <c r="A148" s="287"/>
      <c r="B148" s="308"/>
      <c r="C148" s="33">
        <v>3</v>
      </c>
      <c r="D148" s="5"/>
      <c r="E148" s="30"/>
    </row>
    <row r="149" spans="1:5" x14ac:dyDescent="0.25">
      <c r="A149" s="287"/>
      <c r="B149" s="308"/>
      <c r="C149" s="33">
        <v>4</v>
      </c>
      <c r="D149" s="5"/>
      <c r="E149" s="30"/>
    </row>
    <row r="150" spans="1:5" x14ac:dyDescent="0.25">
      <c r="A150" s="287"/>
      <c r="B150" s="308"/>
      <c r="C150" s="33">
        <v>5</v>
      </c>
      <c r="D150" s="5"/>
      <c r="E150" s="30"/>
    </row>
    <row r="151" spans="1:5" x14ac:dyDescent="0.25">
      <c r="A151" s="287"/>
      <c r="B151" s="308"/>
      <c r="C151" s="33">
        <v>6</v>
      </c>
      <c r="D151" s="5"/>
      <c r="E151" s="30"/>
    </row>
    <row r="152" spans="1:5" x14ac:dyDescent="0.25">
      <c r="A152" s="287"/>
      <c r="B152" s="308"/>
      <c r="C152" s="33">
        <v>7</v>
      </c>
      <c r="D152" s="5"/>
      <c r="E152" s="30"/>
    </row>
    <row r="153" spans="1:5" x14ac:dyDescent="0.25">
      <c r="A153" s="287"/>
      <c r="B153" s="308"/>
      <c r="C153" s="33">
        <v>8</v>
      </c>
      <c r="D153" s="5"/>
      <c r="E153" s="30"/>
    </row>
    <row r="154" spans="1:5" x14ac:dyDescent="0.25">
      <c r="A154" s="287"/>
      <c r="B154" s="308"/>
      <c r="C154" s="33">
        <v>9</v>
      </c>
      <c r="D154" s="5"/>
      <c r="E154" s="30"/>
    </row>
    <row r="155" spans="1:5" ht="15.75" thickBot="1" x14ac:dyDescent="0.3">
      <c r="A155" s="287"/>
      <c r="B155" s="308"/>
      <c r="C155" s="33">
        <v>10</v>
      </c>
      <c r="D155" s="5"/>
      <c r="E155" s="30"/>
    </row>
    <row r="156" spans="1:5" x14ac:dyDescent="0.25">
      <c r="A156" s="287"/>
      <c r="B156" s="307" t="str">
        <f>+'REPORTE RECOMENDACIONES'!B30</f>
        <v>15. El ECYD</v>
      </c>
      <c r="C156" s="33">
        <v>1</v>
      </c>
      <c r="D156" s="14"/>
      <c r="E156" s="30"/>
    </row>
    <row r="157" spans="1:5" x14ac:dyDescent="0.25">
      <c r="A157" s="287"/>
      <c r="B157" s="308"/>
      <c r="C157" s="33">
        <v>2</v>
      </c>
      <c r="D157" s="5"/>
      <c r="E157" s="30"/>
    </row>
    <row r="158" spans="1:5" x14ac:dyDescent="0.25">
      <c r="A158" s="287"/>
      <c r="B158" s="308"/>
      <c r="C158" s="33">
        <v>3</v>
      </c>
      <c r="D158" s="5"/>
      <c r="E158" s="30"/>
    </row>
    <row r="159" spans="1:5" x14ac:dyDescent="0.25">
      <c r="A159" s="287"/>
      <c r="B159" s="308"/>
      <c r="C159" s="33">
        <v>4</v>
      </c>
      <c r="D159" s="5"/>
      <c r="E159" s="30"/>
    </row>
    <row r="160" spans="1:5" x14ac:dyDescent="0.25">
      <c r="A160" s="287"/>
      <c r="B160" s="308"/>
      <c r="C160" s="33">
        <v>5</v>
      </c>
      <c r="D160" s="5"/>
      <c r="E160" s="30"/>
    </row>
    <row r="161" spans="1:5" x14ac:dyDescent="0.25">
      <c r="A161" s="287"/>
      <c r="B161" s="308"/>
      <c r="C161" s="33">
        <v>6</v>
      </c>
      <c r="D161" s="5"/>
      <c r="E161" s="30"/>
    </row>
    <row r="162" spans="1:5" x14ac:dyDescent="0.25">
      <c r="A162" s="287"/>
      <c r="B162" s="308"/>
      <c r="C162" s="33">
        <v>7</v>
      </c>
      <c r="D162" s="5"/>
      <c r="E162" s="30"/>
    </row>
    <row r="163" spans="1:5" x14ac:dyDescent="0.25">
      <c r="A163" s="287"/>
      <c r="B163" s="308"/>
      <c r="C163" s="33">
        <v>8</v>
      </c>
      <c r="D163" s="5"/>
      <c r="E163" s="30"/>
    </row>
    <row r="164" spans="1:5" x14ac:dyDescent="0.25">
      <c r="A164" s="287"/>
      <c r="B164" s="308"/>
      <c r="C164" s="33">
        <v>9</v>
      </c>
      <c r="D164" s="5"/>
      <c r="E164" s="30"/>
    </row>
    <row r="165" spans="1:5" ht="15.75" thickBot="1" x14ac:dyDescent="0.3">
      <c r="A165" s="287"/>
      <c r="B165" s="308"/>
      <c r="C165" s="33">
        <v>10</v>
      </c>
      <c r="D165" s="5"/>
      <c r="E165" s="30"/>
    </row>
    <row r="166" spans="1:5" x14ac:dyDescent="0.25">
      <c r="A166" s="287"/>
      <c r="B166" s="307" t="str">
        <f>+'REPORTE RECOMENDACIONES'!B30</f>
        <v>15. El ECYD</v>
      </c>
      <c r="C166" s="33">
        <v>1</v>
      </c>
      <c r="D166" s="14"/>
      <c r="E166" s="30"/>
    </row>
    <row r="167" spans="1:5" x14ac:dyDescent="0.25">
      <c r="A167" s="287"/>
      <c r="B167" s="308"/>
      <c r="C167" s="33">
        <v>2</v>
      </c>
      <c r="D167" s="5"/>
      <c r="E167" s="30"/>
    </row>
    <row r="168" spans="1:5" x14ac:dyDescent="0.25">
      <c r="A168" s="287"/>
      <c r="B168" s="308"/>
      <c r="C168" s="33">
        <v>3</v>
      </c>
      <c r="D168" s="5"/>
      <c r="E168" s="30"/>
    </row>
    <row r="169" spans="1:5" x14ac:dyDescent="0.25">
      <c r="A169" s="287"/>
      <c r="B169" s="308"/>
      <c r="C169" s="33">
        <v>4</v>
      </c>
      <c r="D169" s="5"/>
      <c r="E169" s="30"/>
    </row>
    <row r="170" spans="1:5" x14ac:dyDescent="0.25">
      <c r="A170" s="287"/>
      <c r="B170" s="308"/>
      <c r="C170" s="33">
        <v>5</v>
      </c>
      <c r="D170" s="5"/>
      <c r="E170" s="30"/>
    </row>
    <row r="171" spans="1:5" x14ac:dyDescent="0.25">
      <c r="A171" s="287"/>
      <c r="B171" s="308"/>
      <c r="C171" s="33">
        <v>6</v>
      </c>
      <c r="D171" s="5"/>
      <c r="E171" s="30"/>
    </row>
    <row r="172" spans="1:5" x14ac:dyDescent="0.25">
      <c r="A172" s="287"/>
      <c r="B172" s="308"/>
      <c r="C172" s="33">
        <v>7</v>
      </c>
      <c r="D172" s="5"/>
      <c r="E172" s="30"/>
    </row>
    <row r="173" spans="1:5" x14ac:dyDescent="0.25">
      <c r="A173" s="287"/>
      <c r="B173" s="308"/>
      <c r="C173" s="33">
        <v>8</v>
      </c>
      <c r="D173" s="5"/>
      <c r="E173" s="30"/>
    </row>
    <row r="174" spans="1:5" x14ac:dyDescent="0.25">
      <c r="A174" s="287"/>
      <c r="B174" s="308"/>
      <c r="C174" s="33">
        <v>9</v>
      </c>
      <c r="D174" s="5"/>
      <c r="E174" s="30"/>
    </row>
    <row r="175" spans="1:5" ht="15.75" thickBot="1" x14ac:dyDescent="0.3">
      <c r="A175" s="292"/>
      <c r="B175" s="308"/>
      <c r="C175" s="37">
        <v>10</v>
      </c>
      <c r="D175" s="17"/>
      <c r="E175" s="38"/>
    </row>
    <row r="176" spans="1:5" x14ac:dyDescent="0.25">
      <c r="A176" s="286" t="s">
        <v>126</v>
      </c>
      <c r="B176" s="307" t="str">
        <f>+'REPORTE RECOMENDACIONES'!B31</f>
        <v>16. Las redes</v>
      </c>
      <c r="C176" s="32">
        <v>1</v>
      </c>
      <c r="D176" s="31"/>
      <c r="E176" s="29"/>
    </row>
    <row r="177" spans="1:5" x14ac:dyDescent="0.25">
      <c r="A177" s="287"/>
      <c r="B177" s="308"/>
      <c r="C177" s="33">
        <v>2</v>
      </c>
      <c r="D177" s="5"/>
      <c r="E177" s="30"/>
    </row>
    <row r="178" spans="1:5" x14ac:dyDescent="0.25">
      <c r="A178" s="287"/>
      <c r="B178" s="308"/>
      <c r="C178" s="33">
        <v>3</v>
      </c>
      <c r="D178" s="5"/>
      <c r="E178" s="30"/>
    </row>
    <row r="179" spans="1:5" x14ac:dyDescent="0.25">
      <c r="A179" s="287"/>
      <c r="B179" s="308"/>
      <c r="C179" s="33">
        <v>4</v>
      </c>
      <c r="D179" s="5"/>
      <c r="E179" s="30"/>
    </row>
    <row r="180" spans="1:5" x14ac:dyDescent="0.25">
      <c r="A180" s="287"/>
      <c r="B180" s="308"/>
      <c r="C180" s="33">
        <v>5</v>
      </c>
      <c r="D180" s="5"/>
      <c r="E180" s="30"/>
    </row>
    <row r="181" spans="1:5" x14ac:dyDescent="0.25">
      <c r="A181" s="287"/>
      <c r="B181" s="308"/>
      <c r="C181" s="33">
        <v>6</v>
      </c>
      <c r="D181" s="5"/>
      <c r="E181" s="30"/>
    </row>
    <row r="182" spans="1:5" x14ac:dyDescent="0.25">
      <c r="A182" s="287"/>
      <c r="B182" s="308"/>
      <c r="C182" s="33">
        <v>7</v>
      </c>
      <c r="D182" s="5"/>
      <c r="E182" s="30"/>
    </row>
    <row r="183" spans="1:5" x14ac:dyDescent="0.25">
      <c r="A183" s="287"/>
      <c r="B183" s="308"/>
      <c r="C183" s="33">
        <v>8</v>
      </c>
      <c r="D183" s="5"/>
      <c r="E183" s="30"/>
    </row>
    <row r="184" spans="1:5" x14ac:dyDescent="0.25">
      <c r="A184" s="287"/>
      <c r="B184" s="308"/>
      <c r="C184" s="33">
        <v>9</v>
      </c>
      <c r="D184" s="5"/>
      <c r="E184" s="30"/>
    </row>
    <row r="185" spans="1:5" ht="15.75" thickBot="1" x14ac:dyDescent="0.3">
      <c r="A185" s="287"/>
      <c r="B185" s="308"/>
      <c r="C185" s="33">
        <v>10</v>
      </c>
      <c r="D185" s="5"/>
      <c r="E185" s="30"/>
    </row>
    <row r="186" spans="1:5" ht="14.1" customHeight="1" x14ac:dyDescent="0.25">
      <c r="A186" s="287"/>
      <c r="B186" s="307" t="str">
        <f>+'REPORTE RECOMENDACIONES'!B32</f>
        <v>17. Orientación de la vida espiritual</v>
      </c>
      <c r="C186" s="33">
        <v>1</v>
      </c>
      <c r="D186" s="15"/>
      <c r="E186" s="30"/>
    </row>
    <row r="187" spans="1:5" x14ac:dyDescent="0.25">
      <c r="A187" s="287"/>
      <c r="B187" s="308"/>
      <c r="C187" s="33">
        <v>2</v>
      </c>
      <c r="D187" s="5"/>
      <c r="E187" s="30"/>
    </row>
    <row r="188" spans="1:5" x14ac:dyDescent="0.25">
      <c r="A188" s="287"/>
      <c r="B188" s="308"/>
      <c r="C188" s="33">
        <v>3</v>
      </c>
      <c r="D188" s="5"/>
      <c r="E188" s="30"/>
    </row>
    <row r="189" spans="1:5" x14ac:dyDescent="0.25">
      <c r="A189" s="287"/>
      <c r="B189" s="308"/>
      <c r="C189" s="33">
        <v>4</v>
      </c>
      <c r="D189" s="5"/>
      <c r="E189" s="30"/>
    </row>
    <row r="190" spans="1:5" x14ac:dyDescent="0.25">
      <c r="A190" s="287"/>
      <c r="B190" s="308"/>
      <c r="C190" s="33">
        <v>5</v>
      </c>
      <c r="D190" s="5"/>
      <c r="E190" s="30"/>
    </row>
    <row r="191" spans="1:5" x14ac:dyDescent="0.25">
      <c r="A191" s="287"/>
      <c r="B191" s="308"/>
      <c r="C191" s="33">
        <v>6</v>
      </c>
      <c r="D191" s="5"/>
      <c r="E191" s="30"/>
    </row>
    <row r="192" spans="1:5" x14ac:dyDescent="0.25">
      <c r="A192" s="287"/>
      <c r="B192" s="308"/>
      <c r="C192" s="33">
        <v>7</v>
      </c>
      <c r="D192" s="5"/>
      <c r="E192" s="30"/>
    </row>
    <row r="193" spans="1:5" x14ac:dyDescent="0.25">
      <c r="A193" s="287"/>
      <c r="B193" s="308"/>
      <c r="C193" s="33">
        <v>8</v>
      </c>
      <c r="D193" s="5"/>
      <c r="E193" s="30"/>
    </row>
    <row r="194" spans="1:5" x14ac:dyDescent="0.25">
      <c r="A194" s="287"/>
      <c r="B194" s="308"/>
      <c r="C194" s="33">
        <v>9</v>
      </c>
      <c r="D194" s="5"/>
      <c r="E194" s="30"/>
    </row>
    <row r="195" spans="1:5" ht="15.75" thickBot="1" x14ac:dyDescent="0.3">
      <c r="A195" s="287"/>
      <c r="B195" s="308"/>
      <c r="C195" s="33">
        <v>10</v>
      </c>
      <c r="D195" s="5"/>
      <c r="E195" s="30"/>
    </row>
    <row r="196" spans="1:5" ht="14.1" customHeight="1" x14ac:dyDescent="0.25">
      <c r="A196" s="287"/>
      <c r="B196" s="307" t="str">
        <f>+'REPORTE RECOMENDACIONES'!B33</f>
        <v>18. La prácticas de vida espiritual de los miembros de primer grado</v>
      </c>
      <c r="C196" s="33">
        <v>1</v>
      </c>
      <c r="D196" s="15"/>
      <c r="E196" s="30"/>
    </row>
    <row r="197" spans="1:5" x14ac:dyDescent="0.25">
      <c r="A197" s="287"/>
      <c r="B197" s="308"/>
      <c r="C197" s="33">
        <v>2</v>
      </c>
      <c r="D197" s="5"/>
      <c r="E197" s="30"/>
    </row>
    <row r="198" spans="1:5" x14ac:dyDescent="0.25">
      <c r="A198" s="287"/>
      <c r="B198" s="308"/>
      <c r="C198" s="33">
        <v>3</v>
      </c>
      <c r="D198" s="5"/>
      <c r="E198" s="30"/>
    </row>
    <row r="199" spans="1:5" x14ac:dyDescent="0.25">
      <c r="A199" s="287"/>
      <c r="B199" s="308"/>
      <c r="C199" s="33">
        <v>4</v>
      </c>
      <c r="D199" s="5"/>
      <c r="E199" s="30"/>
    </row>
    <row r="200" spans="1:5" x14ac:dyDescent="0.25">
      <c r="A200" s="287"/>
      <c r="B200" s="308"/>
      <c r="C200" s="33">
        <v>5</v>
      </c>
      <c r="D200" s="5"/>
      <c r="E200" s="30"/>
    </row>
    <row r="201" spans="1:5" x14ac:dyDescent="0.25">
      <c r="A201" s="287"/>
      <c r="B201" s="308"/>
      <c r="C201" s="33">
        <v>6</v>
      </c>
      <c r="D201" s="5"/>
      <c r="E201" s="30"/>
    </row>
    <row r="202" spans="1:5" x14ac:dyDescent="0.25">
      <c r="A202" s="287"/>
      <c r="B202" s="308"/>
      <c r="C202" s="33">
        <v>7</v>
      </c>
      <c r="D202" s="5"/>
      <c r="E202" s="30"/>
    </row>
    <row r="203" spans="1:5" x14ac:dyDescent="0.25">
      <c r="A203" s="287"/>
      <c r="B203" s="308"/>
      <c r="C203" s="33">
        <v>8</v>
      </c>
      <c r="D203" s="5"/>
      <c r="E203" s="30"/>
    </row>
    <row r="204" spans="1:5" x14ac:dyDescent="0.25">
      <c r="A204" s="287"/>
      <c r="B204" s="308"/>
      <c r="C204" s="33">
        <v>9</v>
      </c>
      <c r="D204" s="5"/>
      <c r="E204" s="30"/>
    </row>
    <row r="205" spans="1:5" ht="15.75" thickBot="1" x14ac:dyDescent="0.3">
      <c r="A205" s="287"/>
      <c r="B205" s="308"/>
      <c r="C205" s="33">
        <v>10</v>
      </c>
      <c r="D205" s="5"/>
      <c r="E205" s="30"/>
    </row>
    <row r="206" spans="1:5" x14ac:dyDescent="0.25">
      <c r="A206" s="287"/>
      <c r="B206" s="307" t="str">
        <f>+'REPORTE RECOMENDACIONES'!B34</f>
        <v>19. Las prácticas de vida espiritual de los miembros de segundo grado</v>
      </c>
      <c r="C206" s="33">
        <v>1</v>
      </c>
      <c r="D206" s="15"/>
      <c r="E206" s="30"/>
    </row>
    <row r="207" spans="1:5" x14ac:dyDescent="0.25">
      <c r="A207" s="287"/>
      <c r="B207" s="308"/>
      <c r="C207" s="33">
        <v>2</v>
      </c>
      <c r="D207" s="5"/>
      <c r="E207" s="30"/>
    </row>
    <row r="208" spans="1:5" x14ac:dyDescent="0.25">
      <c r="A208" s="287"/>
      <c r="B208" s="308"/>
      <c r="C208" s="33">
        <v>3</v>
      </c>
      <c r="D208" s="5"/>
      <c r="E208" s="30"/>
    </row>
    <row r="209" spans="1:5" x14ac:dyDescent="0.25">
      <c r="A209" s="287"/>
      <c r="B209" s="308"/>
      <c r="C209" s="33">
        <v>4</v>
      </c>
      <c r="D209" s="5"/>
      <c r="E209" s="30"/>
    </row>
    <row r="210" spans="1:5" x14ac:dyDescent="0.25">
      <c r="A210" s="287"/>
      <c r="B210" s="308"/>
      <c r="C210" s="33">
        <v>5</v>
      </c>
      <c r="D210" s="5"/>
      <c r="E210" s="30"/>
    </row>
    <row r="211" spans="1:5" x14ac:dyDescent="0.25">
      <c r="A211" s="287"/>
      <c r="B211" s="308"/>
      <c r="C211" s="33">
        <v>6</v>
      </c>
      <c r="D211" s="5"/>
      <c r="E211" s="30"/>
    </row>
    <row r="212" spans="1:5" x14ac:dyDescent="0.25">
      <c r="A212" s="287"/>
      <c r="B212" s="308"/>
      <c r="C212" s="33">
        <v>7</v>
      </c>
      <c r="D212" s="5"/>
      <c r="E212" s="30"/>
    </row>
    <row r="213" spans="1:5" x14ac:dyDescent="0.25">
      <c r="A213" s="287"/>
      <c r="B213" s="308"/>
      <c r="C213" s="33">
        <v>8</v>
      </c>
      <c r="D213" s="5"/>
      <c r="E213" s="30"/>
    </row>
    <row r="214" spans="1:5" x14ac:dyDescent="0.25">
      <c r="A214" s="287"/>
      <c r="B214" s="308"/>
      <c r="C214" s="33">
        <v>9</v>
      </c>
      <c r="D214" s="5"/>
      <c r="E214" s="30"/>
    </row>
    <row r="215" spans="1:5" ht="15.75" thickBot="1" x14ac:dyDescent="0.3">
      <c r="A215" s="292"/>
      <c r="B215" s="308"/>
      <c r="C215" s="37">
        <v>10</v>
      </c>
      <c r="D215" s="17"/>
      <c r="E215" s="38"/>
    </row>
    <row r="216" spans="1:5" x14ac:dyDescent="0.25">
      <c r="A216" s="286" t="s">
        <v>127</v>
      </c>
      <c r="B216" s="307" t="str">
        <f>+'REPORTE RECOMENDACIONES'!B35</f>
        <v>20. La dirección espiritual</v>
      </c>
      <c r="C216" s="32">
        <v>1</v>
      </c>
      <c r="D216" s="31"/>
      <c r="E216" s="29"/>
    </row>
    <row r="217" spans="1:5" x14ac:dyDescent="0.25">
      <c r="A217" s="287"/>
      <c r="B217" s="308"/>
      <c r="C217" s="33">
        <v>2</v>
      </c>
      <c r="D217" s="5"/>
      <c r="E217" s="30"/>
    </row>
    <row r="218" spans="1:5" x14ac:dyDescent="0.25">
      <c r="A218" s="287"/>
      <c r="B218" s="308"/>
      <c r="C218" s="33">
        <v>3</v>
      </c>
      <c r="D218" s="5"/>
      <c r="E218" s="30"/>
    </row>
    <row r="219" spans="1:5" x14ac:dyDescent="0.25">
      <c r="A219" s="287"/>
      <c r="B219" s="308"/>
      <c r="C219" s="33">
        <v>4</v>
      </c>
      <c r="D219" s="5"/>
      <c r="E219" s="30"/>
    </row>
    <row r="220" spans="1:5" x14ac:dyDescent="0.25">
      <c r="A220" s="287"/>
      <c r="B220" s="308"/>
      <c r="C220" s="33">
        <v>5</v>
      </c>
      <c r="D220" s="5"/>
      <c r="E220" s="30"/>
    </row>
    <row r="221" spans="1:5" x14ac:dyDescent="0.25">
      <c r="A221" s="287"/>
      <c r="B221" s="308"/>
      <c r="C221" s="33">
        <v>6</v>
      </c>
      <c r="D221" s="5"/>
      <c r="E221" s="30"/>
    </row>
    <row r="222" spans="1:5" x14ac:dyDescent="0.25">
      <c r="A222" s="287"/>
      <c r="B222" s="308"/>
      <c r="C222" s="33">
        <v>7</v>
      </c>
      <c r="D222" s="5"/>
      <c r="E222" s="30"/>
    </row>
    <row r="223" spans="1:5" x14ac:dyDescent="0.25">
      <c r="A223" s="287"/>
      <c r="B223" s="308"/>
      <c r="C223" s="33">
        <v>8</v>
      </c>
      <c r="D223" s="5"/>
      <c r="E223" s="30"/>
    </row>
    <row r="224" spans="1:5" x14ac:dyDescent="0.25">
      <c r="A224" s="287"/>
      <c r="B224" s="308"/>
      <c r="C224" s="33">
        <v>9</v>
      </c>
      <c r="D224" s="5"/>
      <c r="E224" s="30"/>
    </row>
    <row r="225" spans="1:5" ht="15.75" thickBot="1" x14ac:dyDescent="0.3">
      <c r="A225" s="287"/>
      <c r="B225" s="308"/>
      <c r="C225" s="33">
        <v>10</v>
      </c>
      <c r="D225" s="5"/>
      <c r="E225" s="30"/>
    </row>
    <row r="226" spans="1:5" x14ac:dyDescent="0.25">
      <c r="A226" s="287"/>
      <c r="B226" s="307" t="str">
        <f>+'REPORTE RECOMENDACIONES'!B36</f>
        <v>21. Concepto de formación</v>
      </c>
      <c r="C226" s="33">
        <v>1</v>
      </c>
      <c r="D226" s="15"/>
      <c r="E226" s="30"/>
    </row>
    <row r="227" spans="1:5" x14ac:dyDescent="0.25">
      <c r="A227" s="287"/>
      <c r="B227" s="308"/>
      <c r="C227" s="33">
        <v>2</v>
      </c>
      <c r="D227" s="5"/>
      <c r="E227" s="30"/>
    </row>
    <row r="228" spans="1:5" x14ac:dyDescent="0.25">
      <c r="A228" s="287"/>
      <c r="B228" s="308"/>
      <c r="C228" s="33">
        <v>3</v>
      </c>
      <c r="D228" s="5"/>
      <c r="E228" s="30"/>
    </row>
    <row r="229" spans="1:5" x14ac:dyDescent="0.25">
      <c r="A229" s="287"/>
      <c r="B229" s="308"/>
      <c r="C229" s="33">
        <v>4</v>
      </c>
      <c r="D229" s="5"/>
      <c r="E229" s="30"/>
    </row>
    <row r="230" spans="1:5" x14ac:dyDescent="0.25">
      <c r="A230" s="287"/>
      <c r="B230" s="308"/>
      <c r="C230" s="33">
        <v>5</v>
      </c>
      <c r="D230" s="5"/>
      <c r="E230" s="30"/>
    </row>
    <row r="231" spans="1:5" x14ac:dyDescent="0.25">
      <c r="A231" s="287"/>
      <c r="B231" s="308"/>
      <c r="C231" s="33">
        <v>6</v>
      </c>
      <c r="D231" s="5"/>
      <c r="E231" s="30"/>
    </row>
    <row r="232" spans="1:5" x14ac:dyDescent="0.25">
      <c r="A232" s="287"/>
      <c r="B232" s="308"/>
      <c r="C232" s="33">
        <v>7</v>
      </c>
      <c r="D232" s="5"/>
      <c r="E232" s="30"/>
    </row>
    <row r="233" spans="1:5" x14ac:dyDescent="0.25">
      <c r="A233" s="287"/>
      <c r="B233" s="308"/>
      <c r="C233" s="33">
        <v>8</v>
      </c>
      <c r="D233" s="5"/>
      <c r="E233" s="30"/>
    </row>
    <row r="234" spans="1:5" x14ac:dyDescent="0.25">
      <c r="A234" s="287"/>
      <c r="B234" s="308"/>
      <c r="C234" s="33">
        <v>9</v>
      </c>
      <c r="D234" s="5"/>
      <c r="E234" s="30"/>
    </row>
    <row r="235" spans="1:5" ht="15.75" thickBot="1" x14ac:dyDescent="0.3">
      <c r="A235" s="287"/>
      <c r="B235" s="308"/>
      <c r="C235" s="33">
        <v>10</v>
      </c>
      <c r="D235" s="5"/>
      <c r="E235" s="30"/>
    </row>
    <row r="236" spans="1:5" x14ac:dyDescent="0.25">
      <c r="A236" s="287"/>
      <c r="B236" s="307" t="str">
        <f>+'REPORTE RECOMENDACIONES'!B37</f>
        <v>22. Medios de formación</v>
      </c>
      <c r="C236" s="33">
        <v>1</v>
      </c>
      <c r="D236" s="15"/>
      <c r="E236" s="30"/>
    </row>
    <row r="237" spans="1:5" x14ac:dyDescent="0.25">
      <c r="A237" s="287"/>
      <c r="B237" s="308"/>
      <c r="C237" s="33">
        <v>2</v>
      </c>
      <c r="D237" s="5"/>
      <c r="E237" s="30"/>
    </row>
    <row r="238" spans="1:5" x14ac:dyDescent="0.25">
      <c r="A238" s="287"/>
      <c r="B238" s="308"/>
      <c r="C238" s="33">
        <v>3</v>
      </c>
      <c r="D238" s="5"/>
      <c r="E238" s="30"/>
    </row>
    <row r="239" spans="1:5" x14ac:dyDescent="0.25">
      <c r="A239" s="287"/>
      <c r="B239" s="308"/>
      <c r="C239" s="33">
        <v>4</v>
      </c>
      <c r="D239" s="5"/>
      <c r="E239" s="30"/>
    </row>
    <row r="240" spans="1:5" x14ac:dyDescent="0.25">
      <c r="A240" s="287"/>
      <c r="B240" s="308"/>
      <c r="C240" s="33">
        <v>5</v>
      </c>
      <c r="D240" s="5"/>
      <c r="E240" s="30"/>
    </row>
    <row r="241" spans="1:5" x14ac:dyDescent="0.25">
      <c r="A241" s="287"/>
      <c r="B241" s="308"/>
      <c r="C241" s="33">
        <v>6</v>
      </c>
      <c r="D241" s="5"/>
      <c r="E241" s="30"/>
    </row>
    <row r="242" spans="1:5" x14ac:dyDescent="0.25">
      <c r="A242" s="287"/>
      <c r="B242" s="308"/>
      <c r="C242" s="33">
        <v>7</v>
      </c>
      <c r="D242" s="5"/>
      <c r="E242" s="30"/>
    </row>
    <row r="243" spans="1:5" x14ac:dyDescent="0.25">
      <c r="A243" s="287"/>
      <c r="B243" s="308"/>
      <c r="C243" s="33">
        <v>8</v>
      </c>
      <c r="D243" s="5"/>
      <c r="E243" s="30"/>
    </row>
    <row r="244" spans="1:5" x14ac:dyDescent="0.25">
      <c r="A244" s="287"/>
      <c r="B244" s="308"/>
      <c r="C244" s="33">
        <v>9</v>
      </c>
      <c r="D244" s="5"/>
      <c r="E244" s="30"/>
    </row>
    <row r="245" spans="1:5" ht="15.75" thickBot="1" x14ac:dyDescent="0.3">
      <c r="A245" s="292"/>
      <c r="B245" s="308"/>
      <c r="C245" s="37">
        <v>10</v>
      </c>
      <c r="D245" s="17"/>
      <c r="E245" s="38"/>
    </row>
    <row r="246" spans="1:5" ht="15" customHeight="1" x14ac:dyDescent="0.25">
      <c r="A246" s="286" t="s">
        <v>128</v>
      </c>
      <c r="B246" s="307" t="str">
        <f>+'REPORTE RECOMENDACIONES'!B38</f>
        <v>23. Capacitación</v>
      </c>
      <c r="C246" s="32">
        <v>1</v>
      </c>
      <c r="D246" s="31"/>
      <c r="E246" s="29"/>
    </row>
    <row r="247" spans="1:5" x14ac:dyDescent="0.25">
      <c r="A247" s="287"/>
      <c r="B247" s="308"/>
      <c r="C247" s="33">
        <v>2</v>
      </c>
      <c r="D247" s="5"/>
      <c r="E247" s="30"/>
    </row>
    <row r="248" spans="1:5" x14ac:dyDescent="0.25">
      <c r="A248" s="287"/>
      <c r="B248" s="308"/>
      <c r="C248" s="33">
        <v>3</v>
      </c>
      <c r="D248" s="5"/>
      <c r="E248" s="30"/>
    </row>
    <row r="249" spans="1:5" x14ac:dyDescent="0.25">
      <c r="A249" s="287"/>
      <c r="B249" s="308"/>
      <c r="C249" s="33">
        <v>4</v>
      </c>
      <c r="D249" s="5"/>
      <c r="E249" s="30"/>
    </row>
    <row r="250" spans="1:5" x14ac:dyDescent="0.25">
      <c r="A250" s="287"/>
      <c r="B250" s="308"/>
      <c r="C250" s="33">
        <v>5</v>
      </c>
      <c r="D250" s="5"/>
      <c r="E250" s="30"/>
    </row>
    <row r="251" spans="1:5" x14ac:dyDescent="0.25">
      <c r="A251" s="287"/>
      <c r="B251" s="308"/>
      <c r="C251" s="33">
        <v>6</v>
      </c>
      <c r="D251" s="5"/>
      <c r="E251" s="30"/>
    </row>
    <row r="252" spans="1:5" x14ac:dyDescent="0.25">
      <c r="A252" s="287"/>
      <c r="B252" s="308"/>
      <c r="C252" s="33">
        <v>7</v>
      </c>
      <c r="D252" s="5"/>
      <c r="E252" s="30"/>
    </row>
    <row r="253" spans="1:5" x14ac:dyDescent="0.25">
      <c r="A253" s="287"/>
      <c r="B253" s="308"/>
      <c r="C253" s="33">
        <v>8</v>
      </c>
      <c r="D253" s="5"/>
      <c r="E253" s="30"/>
    </row>
    <row r="254" spans="1:5" x14ac:dyDescent="0.25">
      <c r="A254" s="287"/>
      <c r="B254" s="308"/>
      <c r="C254" s="33">
        <v>9</v>
      </c>
      <c r="D254" s="5"/>
      <c r="E254" s="30"/>
    </row>
    <row r="255" spans="1:5" ht="15.75" thickBot="1" x14ac:dyDescent="0.3">
      <c r="A255" s="287"/>
      <c r="B255" s="308"/>
      <c r="C255" s="33">
        <v>10</v>
      </c>
      <c r="D255" s="5"/>
      <c r="E255" s="30"/>
    </row>
    <row r="256" spans="1:5" x14ac:dyDescent="0.25">
      <c r="A256" s="287"/>
      <c r="B256" s="307" t="str">
        <f>+'REPORTE RECOMENDACIONES'!B39</f>
        <v>24. Miembros</v>
      </c>
      <c r="C256" s="33">
        <v>1</v>
      </c>
      <c r="D256" s="15"/>
      <c r="E256" s="30"/>
    </row>
    <row r="257" spans="1:5" x14ac:dyDescent="0.25">
      <c r="A257" s="287"/>
      <c r="B257" s="308"/>
      <c r="C257" s="33">
        <v>2</v>
      </c>
      <c r="D257" s="5"/>
      <c r="E257" s="30"/>
    </row>
    <row r="258" spans="1:5" x14ac:dyDescent="0.25">
      <c r="A258" s="287"/>
      <c r="B258" s="308"/>
      <c r="C258" s="33">
        <v>3</v>
      </c>
      <c r="D258" s="5"/>
      <c r="E258" s="30"/>
    </row>
    <row r="259" spans="1:5" x14ac:dyDescent="0.25">
      <c r="A259" s="287"/>
      <c r="B259" s="308"/>
      <c r="C259" s="33">
        <v>4</v>
      </c>
      <c r="D259" s="5"/>
      <c r="E259" s="30"/>
    </row>
    <row r="260" spans="1:5" x14ac:dyDescent="0.25">
      <c r="A260" s="287"/>
      <c r="B260" s="308"/>
      <c r="C260" s="33">
        <v>5</v>
      </c>
      <c r="D260" s="5"/>
      <c r="E260" s="30"/>
    </row>
    <row r="261" spans="1:5" x14ac:dyDescent="0.25">
      <c r="A261" s="287"/>
      <c r="B261" s="308"/>
      <c r="C261" s="33">
        <v>6</v>
      </c>
      <c r="D261" s="5"/>
      <c r="E261" s="30"/>
    </row>
    <row r="262" spans="1:5" x14ac:dyDescent="0.25">
      <c r="A262" s="287"/>
      <c r="B262" s="308"/>
      <c r="C262" s="33">
        <v>7</v>
      </c>
      <c r="D262" s="5"/>
      <c r="E262" s="30"/>
    </row>
    <row r="263" spans="1:5" x14ac:dyDescent="0.25">
      <c r="A263" s="287"/>
      <c r="B263" s="308"/>
      <c r="C263" s="33">
        <v>8</v>
      </c>
      <c r="D263" s="5"/>
      <c r="E263" s="30"/>
    </row>
    <row r="264" spans="1:5" x14ac:dyDescent="0.25">
      <c r="A264" s="287"/>
      <c r="B264" s="308"/>
      <c r="C264" s="33">
        <v>9</v>
      </c>
      <c r="D264" s="5"/>
      <c r="E264" s="30"/>
    </row>
    <row r="265" spans="1:5" ht="15.75" thickBot="1" x14ac:dyDescent="0.3">
      <c r="A265" s="287"/>
      <c r="B265" s="308"/>
      <c r="C265" s="33">
        <v>10</v>
      </c>
      <c r="D265" s="5"/>
      <c r="E265" s="30"/>
    </row>
    <row r="266" spans="1:5" x14ac:dyDescent="0.25">
      <c r="A266" s="287"/>
      <c r="B266" s="307" t="str">
        <f>+'REPORTE RECOMENDACIONES'!B40</f>
        <v>25. Sacerdotes y seminaristas diocesanos</v>
      </c>
      <c r="C266" s="33">
        <v>1</v>
      </c>
      <c r="D266" s="15"/>
      <c r="E266" s="30"/>
    </row>
    <row r="267" spans="1:5" x14ac:dyDescent="0.25">
      <c r="A267" s="287"/>
      <c r="B267" s="308"/>
      <c r="C267" s="33">
        <v>2</v>
      </c>
      <c r="D267" s="5"/>
      <c r="E267" s="30"/>
    </row>
    <row r="268" spans="1:5" x14ac:dyDescent="0.25">
      <c r="A268" s="287"/>
      <c r="B268" s="308"/>
      <c r="C268" s="33">
        <v>3</v>
      </c>
      <c r="D268" s="5"/>
      <c r="E268" s="30"/>
    </row>
    <row r="269" spans="1:5" x14ac:dyDescent="0.25">
      <c r="A269" s="287"/>
      <c r="B269" s="308"/>
      <c r="C269" s="33">
        <v>4</v>
      </c>
      <c r="D269" s="5"/>
      <c r="E269" s="30"/>
    </row>
    <row r="270" spans="1:5" x14ac:dyDescent="0.25">
      <c r="A270" s="287"/>
      <c r="B270" s="308"/>
      <c r="C270" s="33">
        <v>5</v>
      </c>
      <c r="D270" s="5"/>
      <c r="E270" s="30"/>
    </row>
    <row r="271" spans="1:5" x14ac:dyDescent="0.25">
      <c r="A271" s="287"/>
      <c r="B271" s="308"/>
      <c r="C271" s="33">
        <v>6</v>
      </c>
      <c r="D271" s="5"/>
      <c r="E271" s="30"/>
    </row>
    <row r="272" spans="1:5" x14ac:dyDescent="0.25">
      <c r="A272" s="287"/>
      <c r="B272" s="308"/>
      <c r="C272" s="33">
        <v>7</v>
      </c>
      <c r="D272" s="5"/>
      <c r="E272" s="30"/>
    </row>
    <row r="273" spans="1:5" x14ac:dyDescent="0.25">
      <c r="A273" s="287"/>
      <c r="B273" s="308"/>
      <c r="C273" s="33">
        <v>8</v>
      </c>
      <c r="D273" s="5"/>
      <c r="E273" s="30"/>
    </row>
    <row r="274" spans="1:5" x14ac:dyDescent="0.25">
      <c r="A274" s="287"/>
      <c r="B274" s="308"/>
      <c r="C274" s="33">
        <v>9</v>
      </c>
      <c r="D274" s="5"/>
      <c r="E274" s="30"/>
    </row>
    <row r="275" spans="1:5" ht="15.75" thickBot="1" x14ac:dyDescent="0.3">
      <c r="A275" s="287"/>
      <c r="B275" s="308"/>
      <c r="C275" s="33">
        <v>10</v>
      </c>
      <c r="D275" s="5"/>
      <c r="E275" s="30"/>
    </row>
    <row r="276" spans="1:5" x14ac:dyDescent="0.25">
      <c r="A276" s="287"/>
      <c r="B276" s="307" t="str">
        <f>+'REPORTE RECOMENDACIONES'!B41</f>
        <v>26. Los colaboradores</v>
      </c>
      <c r="C276" s="33">
        <v>1</v>
      </c>
      <c r="D276" s="15"/>
      <c r="E276" s="30"/>
    </row>
    <row r="277" spans="1:5" x14ac:dyDescent="0.25">
      <c r="A277" s="287"/>
      <c r="B277" s="308"/>
      <c r="C277" s="33">
        <v>2</v>
      </c>
      <c r="D277" s="5"/>
      <c r="E277" s="30"/>
    </row>
    <row r="278" spans="1:5" x14ac:dyDescent="0.25">
      <c r="A278" s="287"/>
      <c r="B278" s="308"/>
      <c r="C278" s="33">
        <v>3</v>
      </c>
      <c r="D278" s="5"/>
      <c r="E278" s="30"/>
    </row>
    <row r="279" spans="1:5" x14ac:dyDescent="0.25">
      <c r="A279" s="287"/>
      <c r="B279" s="308"/>
      <c r="C279" s="33">
        <v>4</v>
      </c>
      <c r="D279" s="5"/>
      <c r="E279" s="30"/>
    </row>
    <row r="280" spans="1:5" x14ac:dyDescent="0.25">
      <c r="A280" s="287"/>
      <c r="B280" s="308"/>
      <c r="C280" s="33">
        <v>5</v>
      </c>
      <c r="D280" s="5"/>
      <c r="E280" s="30"/>
    </row>
    <row r="281" spans="1:5" x14ac:dyDescent="0.25">
      <c r="A281" s="287"/>
      <c r="B281" s="308"/>
      <c r="C281" s="33">
        <v>6</v>
      </c>
      <c r="D281" s="5"/>
      <c r="E281" s="30"/>
    </row>
    <row r="282" spans="1:5" x14ac:dyDescent="0.25">
      <c r="A282" s="287"/>
      <c r="B282" s="308"/>
      <c r="C282" s="33">
        <v>7</v>
      </c>
      <c r="D282" s="5"/>
      <c r="E282" s="30"/>
    </row>
    <row r="283" spans="1:5" x14ac:dyDescent="0.25">
      <c r="A283" s="287"/>
      <c r="B283" s="308"/>
      <c r="C283" s="33">
        <v>8</v>
      </c>
      <c r="D283" s="5"/>
      <c r="E283" s="30"/>
    </row>
    <row r="284" spans="1:5" x14ac:dyDescent="0.25">
      <c r="A284" s="287"/>
      <c r="B284" s="308"/>
      <c r="C284" s="33">
        <v>9</v>
      </c>
      <c r="D284" s="5"/>
      <c r="E284" s="30"/>
    </row>
    <row r="285" spans="1:5" ht="15.75" thickBot="1" x14ac:dyDescent="0.3">
      <c r="A285" s="287"/>
      <c r="B285" s="308"/>
      <c r="C285" s="33">
        <v>10</v>
      </c>
      <c r="D285" s="5"/>
      <c r="E285" s="30"/>
    </row>
    <row r="286" spans="1:5" x14ac:dyDescent="0.25">
      <c r="A286" s="287"/>
      <c r="B286" s="307" t="str">
        <f>+'REPORTE RECOMENDACIONES'!B42</f>
        <v>27. Los simpatizantes</v>
      </c>
      <c r="C286" s="33">
        <v>1</v>
      </c>
      <c r="D286" s="15"/>
      <c r="E286" s="30"/>
    </row>
    <row r="287" spans="1:5" x14ac:dyDescent="0.25">
      <c r="A287" s="287"/>
      <c r="B287" s="308"/>
      <c r="C287" s="33">
        <v>2</v>
      </c>
      <c r="D287" s="5"/>
      <c r="E287" s="30"/>
    </row>
    <row r="288" spans="1:5" x14ac:dyDescent="0.25">
      <c r="A288" s="287"/>
      <c r="B288" s="308"/>
      <c r="C288" s="33">
        <v>3</v>
      </c>
      <c r="D288" s="5"/>
      <c r="E288" s="30"/>
    </row>
    <row r="289" spans="1:5" x14ac:dyDescent="0.25">
      <c r="A289" s="287"/>
      <c r="B289" s="308"/>
      <c r="C289" s="33">
        <v>4</v>
      </c>
      <c r="D289" s="5"/>
      <c r="E289" s="30"/>
    </row>
    <row r="290" spans="1:5" x14ac:dyDescent="0.25">
      <c r="A290" s="287"/>
      <c r="B290" s="308"/>
      <c r="C290" s="33">
        <v>5</v>
      </c>
      <c r="D290" s="5"/>
      <c r="E290" s="30"/>
    </row>
    <row r="291" spans="1:5" x14ac:dyDescent="0.25">
      <c r="A291" s="287"/>
      <c r="B291" s="308"/>
      <c r="C291" s="33">
        <v>6</v>
      </c>
      <c r="D291" s="5"/>
      <c r="E291" s="30"/>
    </row>
    <row r="292" spans="1:5" x14ac:dyDescent="0.25">
      <c r="A292" s="287"/>
      <c r="B292" s="308"/>
      <c r="C292" s="33">
        <v>7</v>
      </c>
      <c r="D292" s="5"/>
      <c r="E292" s="30"/>
    </row>
    <row r="293" spans="1:5" x14ac:dyDescent="0.25">
      <c r="A293" s="287"/>
      <c r="B293" s="308"/>
      <c r="C293" s="33">
        <v>8</v>
      </c>
      <c r="D293" s="5"/>
      <c r="E293" s="30"/>
    </row>
    <row r="294" spans="1:5" x14ac:dyDescent="0.25">
      <c r="A294" s="287"/>
      <c r="B294" s="308"/>
      <c r="C294" s="33">
        <v>9</v>
      </c>
      <c r="D294" s="5"/>
      <c r="E294" s="30"/>
    </row>
    <row r="295" spans="1:5" ht="15.75" thickBot="1" x14ac:dyDescent="0.3">
      <c r="A295" s="287"/>
      <c r="B295" s="308"/>
      <c r="C295" s="33">
        <v>10</v>
      </c>
      <c r="D295" s="5"/>
      <c r="E295" s="30"/>
    </row>
    <row r="296" spans="1:5" ht="30" customHeight="1" x14ac:dyDescent="0.25">
      <c r="A296" s="287"/>
      <c r="B296" s="307" t="str">
        <f>+'REPORTE RECOMENDACIONES'!B43</f>
        <v>28. Requisitos para ser miembro</v>
      </c>
      <c r="C296" s="33">
        <v>1</v>
      </c>
      <c r="D296" s="15"/>
      <c r="E296" s="30"/>
    </row>
    <row r="297" spans="1:5" x14ac:dyDescent="0.25">
      <c r="A297" s="287"/>
      <c r="B297" s="308"/>
      <c r="C297" s="33">
        <v>2</v>
      </c>
      <c r="D297" s="5"/>
      <c r="E297" s="30"/>
    </row>
    <row r="298" spans="1:5" x14ac:dyDescent="0.25">
      <c r="A298" s="287"/>
      <c r="B298" s="308"/>
      <c r="C298" s="33">
        <v>3</v>
      </c>
      <c r="D298" s="5"/>
      <c r="E298" s="30"/>
    </row>
    <row r="299" spans="1:5" x14ac:dyDescent="0.25">
      <c r="A299" s="287"/>
      <c r="B299" s="308"/>
      <c r="C299" s="33">
        <v>4</v>
      </c>
      <c r="D299" s="5"/>
      <c r="E299" s="30"/>
    </row>
    <row r="300" spans="1:5" x14ac:dyDescent="0.25">
      <c r="A300" s="287"/>
      <c r="B300" s="308"/>
      <c r="C300" s="33">
        <v>5</v>
      </c>
      <c r="D300" s="5"/>
      <c r="E300" s="30"/>
    </row>
    <row r="301" spans="1:5" x14ac:dyDescent="0.25">
      <c r="A301" s="287"/>
      <c r="B301" s="308"/>
      <c r="C301" s="33">
        <v>6</v>
      </c>
      <c r="D301" s="5"/>
      <c r="E301" s="30"/>
    </row>
    <row r="302" spans="1:5" x14ac:dyDescent="0.25">
      <c r="A302" s="287"/>
      <c r="B302" s="308"/>
      <c r="C302" s="33">
        <v>7</v>
      </c>
      <c r="D302" s="5"/>
      <c r="E302" s="30"/>
    </row>
    <row r="303" spans="1:5" x14ac:dyDescent="0.25">
      <c r="A303" s="287"/>
      <c r="B303" s="308"/>
      <c r="C303" s="33">
        <v>8</v>
      </c>
      <c r="D303" s="5"/>
      <c r="E303" s="30"/>
    </row>
    <row r="304" spans="1:5" x14ac:dyDescent="0.25">
      <c r="A304" s="287"/>
      <c r="B304" s="308"/>
      <c r="C304" s="33">
        <v>9</v>
      </c>
      <c r="D304" s="5"/>
      <c r="E304" s="30"/>
    </row>
    <row r="305" spans="1:5" ht="15.75" thickBot="1" x14ac:dyDescent="0.3">
      <c r="A305" s="287"/>
      <c r="B305" s="308"/>
      <c r="C305" s="33">
        <v>10</v>
      </c>
      <c r="D305" s="5"/>
      <c r="E305" s="30"/>
    </row>
    <row r="306" spans="1:5" ht="14.1" customHeight="1" x14ac:dyDescent="0.25">
      <c r="A306" s="287"/>
      <c r="B306" s="307" t="str">
        <f>+'REPORTE RECOMENDACIONES'!B44</f>
        <v>29. Los compromisos de los miembros</v>
      </c>
      <c r="C306" s="33">
        <v>1</v>
      </c>
      <c r="D306" s="15"/>
      <c r="E306" s="30"/>
    </row>
    <row r="307" spans="1:5" x14ac:dyDescent="0.25">
      <c r="A307" s="287"/>
      <c r="B307" s="308"/>
      <c r="C307" s="33">
        <v>2</v>
      </c>
      <c r="D307" s="5"/>
      <c r="E307" s="30"/>
    </row>
    <row r="308" spans="1:5" x14ac:dyDescent="0.25">
      <c r="A308" s="287"/>
      <c r="B308" s="308"/>
      <c r="C308" s="33">
        <v>3</v>
      </c>
      <c r="D308" s="5"/>
      <c r="E308" s="30"/>
    </row>
    <row r="309" spans="1:5" x14ac:dyDescent="0.25">
      <c r="A309" s="287"/>
      <c r="B309" s="308"/>
      <c r="C309" s="33">
        <v>4</v>
      </c>
      <c r="D309" s="5"/>
      <c r="E309" s="30"/>
    </row>
    <row r="310" spans="1:5" x14ac:dyDescent="0.25">
      <c r="A310" s="287"/>
      <c r="B310" s="308"/>
      <c r="C310" s="33">
        <v>5</v>
      </c>
      <c r="D310" s="5"/>
      <c r="E310" s="30"/>
    </row>
    <row r="311" spans="1:5" x14ac:dyDescent="0.25">
      <c r="A311" s="287"/>
      <c r="B311" s="308"/>
      <c r="C311" s="33">
        <v>6</v>
      </c>
      <c r="D311" s="5"/>
      <c r="E311" s="30"/>
    </row>
    <row r="312" spans="1:5" x14ac:dyDescent="0.25">
      <c r="A312" s="287"/>
      <c r="B312" s="308"/>
      <c r="C312" s="33">
        <v>7</v>
      </c>
      <c r="D312" s="5"/>
      <c r="E312" s="30"/>
    </row>
    <row r="313" spans="1:5" x14ac:dyDescent="0.25">
      <c r="A313" s="287"/>
      <c r="B313" s="308"/>
      <c r="C313" s="33">
        <v>8</v>
      </c>
      <c r="D313" s="5"/>
      <c r="E313" s="30"/>
    </row>
    <row r="314" spans="1:5" x14ac:dyDescent="0.25">
      <c r="A314" s="287"/>
      <c r="B314" s="308"/>
      <c r="C314" s="33">
        <v>9</v>
      </c>
      <c r="D314" s="5"/>
      <c r="E314" s="30"/>
    </row>
    <row r="315" spans="1:5" ht="15.75" thickBot="1" x14ac:dyDescent="0.3">
      <c r="A315" s="287"/>
      <c r="B315" s="308"/>
      <c r="C315" s="33">
        <v>10</v>
      </c>
      <c r="D315" s="5"/>
      <c r="E315" s="30"/>
    </row>
    <row r="316" spans="1:5" x14ac:dyDescent="0.25">
      <c r="A316" s="287"/>
      <c r="B316" s="307" t="str">
        <f>+'REPORTE RECOMENDACIONES'!B45</f>
        <v>30. Respeto hacia los otros carismas en la Iglesia</v>
      </c>
      <c r="C316" s="33">
        <v>1</v>
      </c>
      <c r="D316" s="15"/>
      <c r="E316" s="30"/>
    </row>
    <row r="317" spans="1:5" x14ac:dyDescent="0.25">
      <c r="A317" s="287"/>
      <c r="B317" s="308"/>
      <c r="C317" s="33">
        <v>2</v>
      </c>
      <c r="D317" s="5"/>
      <c r="E317" s="30"/>
    </row>
    <row r="318" spans="1:5" x14ac:dyDescent="0.25">
      <c r="A318" s="287"/>
      <c r="B318" s="308"/>
      <c r="C318" s="33">
        <v>3</v>
      </c>
      <c r="D318" s="5"/>
      <c r="E318" s="30"/>
    </row>
    <row r="319" spans="1:5" x14ac:dyDescent="0.25">
      <c r="A319" s="287"/>
      <c r="B319" s="308"/>
      <c r="C319" s="33">
        <v>4</v>
      </c>
      <c r="D319" s="5"/>
      <c r="E319" s="30"/>
    </row>
    <row r="320" spans="1:5" x14ac:dyDescent="0.25">
      <c r="A320" s="287"/>
      <c r="B320" s="308"/>
      <c r="C320" s="33">
        <v>5</v>
      </c>
      <c r="D320" s="5"/>
      <c r="E320" s="30"/>
    </row>
    <row r="321" spans="1:5" x14ac:dyDescent="0.25">
      <c r="A321" s="287"/>
      <c r="B321" s="308"/>
      <c r="C321" s="33">
        <v>6</v>
      </c>
      <c r="D321" s="5"/>
      <c r="E321" s="30"/>
    </row>
    <row r="322" spans="1:5" x14ac:dyDescent="0.25">
      <c r="A322" s="287"/>
      <c r="B322" s="308"/>
      <c r="C322" s="33">
        <v>7</v>
      </c>
      <c r="D322" s="5"/>
      <c r="E322" s="30"/>
    </row>
    <row r="323" spans="1:5" x14ac:dyDescent="0.25">
      <c r="A323" s="287"/>
      <c r="B323" s="308"/>
      <c r="C323" s="33">
        <v>8</v>
      </c>
      <c r="D323" s="5"/>
      <c r="E323" s="30"/>
    </row>
    <row r="324" spans="1:5" x14ac:dyDescent="0.25">
      <c r="A324" s="287"/>
      <c r="B324" s="308"/>
      <c r="C324" s="33">
        <v>9</v>
      </c>
      <c r="D324" s="5"/>
      <c r="E324" s="30"/>
    </row>
    <row r="325" spans="1:5" ht="15.75" thickBot="1" x14ac:dyDescent="0.3">
      <c r="A325" s="287"/>
      <c r="B325" s="308"/>
      <c r="C325" s="33">
        <v>10</v>
      </c>
      <c r="D325" s="5"/>
      <c r="E325" s="30"/>
    </row>
    <row r="326" spans="1:5" x14ac:dyDescent="0.25">
      <c r="A326" s="287"/>
      <c r="B326" s="307" t="str">
        <f>+'REPORTE RECOMENDACIONES'!B46</f>
        <v>31. La decisión para incorporarse</v>
      </c>
      <c r="C326" s="33">
        <v>1</v>
      </c>
      <c r="D326" s="15"/>
      <c r="E326" s="30"/>
    </row>
    <row r="327" spans="1:5" x14ac:dyDescent="0.25">
      <c r="A327" s="287"/>
      <c r="B327" s="308"/>
      <c r="C327" s="33">
        <v>2</v>
      </c>
      <c r="D327" s="5"/>
      <c r="E327" s="30"/>
    </row>
    <row r="328" spans="1:5" x14ac:dyDescent="0.25">
      <c r="A328" s="287"/>
      <c r="B328" s="308"/>
      <c r="C328" s="33">
        <v>3</v>
      </c>
      <c r="D328" s="5"/>
      <c r="E328" s="30"/>
    </row>
    <row r="329" spans="1:5" x14ac:dyDescent="0.25">
      <c r="A329" s="287"/>
      <c r="B329" s="308"/>
      <c r="C329" s="33">
        <v>4</v>
      </c>
      <c r="D329" s="5"/>
      <c r="E329" s="30"/>
    </row>
    <row r="330" spans="1:5" x14ac:dyDescent="0.25">
      <c r="A330" s="287"/>
      <c r="B330" s="308"/>
      <c r="C330" s="33">
        <v>5</v>
      </c>
      <c r="D330" s="5"/>
      <c r="E330" s="30"/>
    </row>
    <row r="331" spans="1:5" x14ac:dyDescent="0.25">
      <c r="A331" s="287"/>
      <c r="B331" s="308"/>
      <c r="C331" s="33">
        <v>6</v>
      </c>
      <c r="D331" s="5"/>
      <c r="E331" s="30"/>
    </row>
    <row r="332" spans="1:5" x14ac:dyDescent="0.25">
      <c r="A332" s="287"/>
      <c r="B332" s="308"/>
      <c r="C332" s="33">
        <v>7</v>
      </c>
      <c r="D332" s="5"/>
      <c r="E332" s="30"/>
    </row>
    <row r="333" spans="1:5" x14ac:dyDescent="0.25">
      <c r="A333" s="287"/>
      <c r="B333" s="308"/>
      <c r="C333" s="33">
        <v>8</v>
      </c>
      <c r="D333" s="5"/>
      <c r="E333" s="30"/>
    </row>
    <row r="334" spans="1:5" x14ac:dyDescent="0.25">
      <c r="A334" s="287"/>
      <c r="B334" s="308"/>
      <c r="C334" s="33">
        <v>9</v>
      </c>
      <c r="D334" s="5"/>
      <c r="E334" s="30"/>
    </row>
    <row r="335" spans="1:5" ht="15.75" thickBot="1" x14ac:dyDescent="0.3">
      <c r="A335" s="287"/>
      <c r="B335" s="308"/>
      <c r="C335" s="33">
        <v>10</v>
      </c>
      <c r="D335" s="5"/>
      <c r="E335" s="30"/>
    </row>
    <row r="336" spans="1:5" x14ac:dyDescent="0.25">
      <c r="A336" s="287"/>
      <c r="B336" s="307" t="str">
        <f>+'REPORTE RECOMENDACIONES'!B47</f>
        <v>32. La admisión</v>
      </c>
      <c r="C336" s="33">
        <v>1</v>
      </c>
      <c r="D336" s="15"/>
      <c r="E336" s="30"/>
    </row>
    <row r="337" spans="1:5" x14ac:dyDescent="0.25">
      <c r="A337" s="287"/>
      <c r="B337" s="308"/>
      <c r="C337" s="33">
        <v>2</v>
      </c>
      <c r="D337" s="5"/>
      <c r="E337" s="30"/>
    </row>
    <row r="338" spans="1:5" x14ac:dyDescent="0.25">
      <c r="A338" s="287"/>
      <c r="B338" s="308"/>
      <c r="C338" s="33">
        <v>3</v>
      </c>
      <c r="D338" s="5"/>
      <c r="E338" s="30"/>
    </row>
    <row r="339" spans="1:5" x14ac:dyDescent="0.25">
      <c r="A339" s="287"/>
      <c r="B339" s="308"/>
      <c r="C339" s="33">
        <v>4</v>
      </c>
      <c r="D339" s="5"/>
      <c r="E339" s="30"/>
    </row>
    <row r="340" spans="1:5" x14ac:dyDescent="0.25">
      <c r="A340" s="287"/>
      <c r="B340" s="308"/>
      <c r="C340" s="33">
        <v>5</v>
      </c>
      <c r="D340" s="5"/>
      <c r="E340" s="30"/>
    </row>
    <row r="341" spans="1:5" x14ac:dyDescent="0.25">
      <c r="A341" s="287"/>
      <c r="B341" s="308"/>
      <c r="C341" s="33">
        <v>6</v>
      </c>
      <c r="D341" s="5"/>
      <c r="E341" s="30"/>
    </row>
    <row r="342" spans="1:5" x14ac:dyDescent="0.25">
      <c r="A342" s="287"/>
      <c r="B342" s="308"/>
      <c r="C342" s="33">
        <v>7</v>
      </c>
      <c r="D342" s="5"/>
      <c r="E342" s="30"/>
    </row>
    <row r="343" spans="1:5" x14ac:dyDescent="0.25">
      <c r="A343" s="287"/>
      <c r="B343" s="308"/>
      <c r="C343" s="33">
        <v>8</v>
      </c>
      <c r="D343" s="5"/>
      <c r="E343" s="30"/>
    </row>
    <row r="344" spans="1:5" x14ac:dyDescent="0.25">
      <c r="A344" s="287"/>
      <c r="B344" s="308"/>
      <c r="C344" s="33">
        <v>9</v>
      </c>
      <c r="D344" s="5"/>
      <c r="E344" s="30"/>
    </row>
    <row r="345" spans="1:5" ht="15.75" thickBot="1" x14ac:dyDescent="0.3">
      <c r="A345" s="287"/>
      <c r="B345" s="308"/>
      <c r="C345" s="33">
        <v>10</v>
      </c>
      <c r="D345" s="5"/>
      <c r="E345" s="30"/>
    </row>
    <row r="346" spans="1:5" x14ac:dyDescent="0.25">
      <c r="A346" s="287"/>
      <c r="B346" s="307" t="str">
        <f>+'REPORTE RECOMENDACIONES'!B48</f>
        <v>33. La incorporación y la renovación</v>
      </c>
      <c r="C346" s="33">
        <v>1</v>
      </c>
      <c r="D346" s="15"/>
      <c r="E346" s="30"/>
    </row>
    <row r="347" spans="1:5" x14ac:dyDescent="0.25">
      <c r="A347" s="287"/>
      <c r="B347" s="308"/>
      <c r="C347" s="33">
        <v>2</v>
      </c>
      <c r="D347" s="5"/>
      <c r="E347" s="30"/>
    </row>
    <row r="348" spans="1:5" x14ac:dyDescent="0.25">
      <c r="A348" s="287"/>
      <c r="B348" s="308"/>
      <c r="C348" s="33">
        <v>3</v>
      </c>
      <c r="D348" s="5"/>
      <c r="E348" s="30"/>
    </row>
    <row r="349" spans="1:5" x14ac:dyDescent="0.25">
      <c r="A349" s="287"/>
      <c r="B349" s="308"/>
      <c r="C349" s="33">
        <v>4</v>
      </c>
      <c r="D349" s="5"/>
      <c r="E349" s="30"/>
    </row>
    <row r="350" spans="1:5" x14ac:dyDescent="0.25">
      <c r="A350" s="287"/>
      <c r="B350" s="308"/>
      <c r="C350" s="33">
        <v>5</v>
      </c>
      <c r="D350" s="5"/>
      <c r="E350" s="30"/>
    </row>
    <row r="351" spans="1:5" x14ac:dyDescent="0.25">
      <c r="A351" s="287"/>
      <c r="B351" s="308"/>
      <c r="C351" s="33">
        <v>6</v>
      </c>
      <c r="D351" s="5"/>
      <c r="E351" s="30"/>
    </row>
    <row r="352" spans="1:5" x14ac:dyDescent="0.25">
      <c r="A352" s="287"/>
      <c r="B352" s="308"/>
      <c r="C352" s="33">
        <v>7</v>
      </c>
      <c r="D352" s="5"/>
      <c r="E352" s="30"/>
    </row>
    <row r="353" spans="1:5" x14ac:dyDescent="0.25">
      <c r="A353" s="287"/>
      <c r="B353" s="308"/>
      <c r="C353" s="33">
        <v>8</v>
      </c>
      <c r="D353" s="5"/>
      <c r="E353" s="30"/>
    </row>
    <row r="354" spans="1:5" x14ac:dyDescent="0.25">
      <c r="A354" s="287"/>
      <c r="B354" s="308"/>
      <c r="C354" s="33">
        <v>9</v>
      </c>
      <c r="D354" s="5"/>
      <c r="E354" s="30"/>
    </row>
    <row r="355" spans="1:5" ht="15.75" thickBot="1" x14ac:dyDescent="0.3">
      <c r="A355" s="287"/>
      <c r="B355" s="308"/>
      <c r="C355" s="33">
        <v>10</v>
      </c>
      <c r="D355" s="5"/>
      <c r="E355" s="30"/>
    </row>
    <row r="356" spans="1:5" x14ac:dyDescent="0.25">
      <c r="A356" s="287"/>
      <c r="B356" s="307" t="str">
        <f>+'REPORTE RECOMENDACIONES'!B49</f>
        <v>34. El abandono del Movimiento</v>
      </c>
      <c r="C356" s="33">
        <v>1</v>
      </c>
      <c r="D356" s="15"/>
      <c r="E356" s="30"/>
    </row>
    <row r="357" spans="1:5" x14ac:dyDescent="0.25">
      <c r="A357" s="287"/>
      <c r="B357" s="308"/>
      <c r="C357" s="33">
        <v>2</v>
      </c>
      <c r="D357" s="5"/>
      <c r="E357" s="30"/>
    </row>
    <row r="358" spans="1:5" x14ac:dyDescent="0.25">
      <c r="A358" s="287"/>
      <c r="B358" s="308"/>
      <c r="C358" s="33">
        <v>3</v>
      </c>
      <c r="D358" s="5"/>
      <c r="E358" s="30"/>
    </row>
    <row r="359" spans="1:5" x14ac:dyDescent="0.25">
      <c r="A359" s="287"/>
      <c r="B359" s="308"/>
      <c r="C359" s="33">
        <v>4</v>
      </c>
      <c r="D359" s="5"/>
      <c r="E359" s="30"/>
    </row>
    <row r="360" spans="1:5" x14ac:dyDescent="0.25">
      <c r="A360" s="287"/>
      <c r="B360" s="308"/>
      <c r="C360" s="33">
        <v>5</v>
      </c>
      <c r="D360" s="5"/>
      <c r="E360" s="30"/>
    </row>
    <row r="361" spans="1:5" x14ac:dyDescent="0.25">
      <c r="A361" s="287"/>
      <c r="B361" s="308"/>
      <c r="C361" s="33">
        <v>6</v>
      </c>
      <c r="D361" s="5"/>
      <c r="E361" s="30"/>
    </row>
    <row r="362" spans="1:5" x14ac:dyDescent="0.25">
      <c r="A362" s="287"/>
      <c r="B362" s="308"/>
      <c r="C362" s="33">
        <v>7</v>
      </c>
      <c r="D362" s="5"/>
      <c r="E362" s="30"/>
    </row>
    <row r="363" spans="1:5" x14ac:dyDescent="0.25">
      <c r="A363" s="287"/>
      <c r="B363" s="308"/>
      <c r="C363" s="33">
        <v>8</v>
      </c>
      <c r="D363" s="5"/>
      <c r="E363" s="30"/>
    </row>
    <row r="364" spans="1:5" x14ac:dyDescent="0.25">
      <c r="A364" s="287"/>
      <c r="B364" s="308"/>
      <c r="C364" s="33">
        <v>9</v>
      </c>
      <c r="D364" s="5"/>
      <c r="E364" s="30"/>
    </row>
    <row r="365" spans="1:5" ht="15.75" thickBot="1" x14ac:dyDescent="0.3">
      <c r="A365" s="287"/>
      <c r="B365" s="308"/>
      <c r="C365" s="33">
        <v>10</v>
      </c>
      <c r="D365" s="5"/>
      <c r="E365" s="30"/>
    </row>
    <row r="366" spans="1:5" x14ac:dyDescent="0.25">
      <c r="A366" s="287"/>
      <c r="B366" s="307" t="str">
        <f>+'REPORTE RECOMENDACIONES'!B50</f>
        <v>35. Pérdida ipso facto de la pertenencia</v>
      </c>
      <c r="C366" s="33">
        <v>1</v>
      </c>
      <c r="D366" s="15"/>
      <c r="E366" s="30"/>
    </row>
    <row r="367" spans="1:5" x14ac:dyDescent="0.25">
      <c r="A367" s="287"/>
      <c r="B367" s="308"/>
      <c r="C367" s="33">
        <v>2</v>
      </c>
      <c r="D367" s="5"/>
      <c r="E367" s="30"/>
    </row>
    <row r="368" spans="1:5" x14ac:dyDescent="0.25">
      <c r="A368" s="287"/>
      <c r="B368" s="308"/>
      <c r="C368" s="33">
        <v>3</v>
      </c>
      <c r="D368" s="5"/>
      <c r="E368" s="30"/>
    </row>
    <row r="369" spans="1:5" x14ac:dyDescent="0.25">
      <c r="A369" s="287"/>
      <c r="B369" s="308"/>
      <c r="C369" s="33">
        <v>4</v>
      </c>
      <c r="D369" s="5"/>
      <c r="E369" s="30"/>
    </row>
    <row r="370" spans="1:5" x14ac:dyDescent="0.25">
      <c r="A370" s="287"/>
      <c r="B370" s="308"/>
      <c r="C370" s="33">
        <v>5</v>
      </c>
      <c r="D370" s="5"/>
      <c r="E370" s="30"/>
    </row>
    <row r="371" spans="1:5" x14ac:dyDescent="0.25">
      <c r="A371" s="287"/>
      <c r="B371" s="308"/>
      <c r="C371" s="33">
        <v>6</v>
      </c>
      <c r="D371" s="5"/>
      <c r="E371" s="30"/>
    </row>
    <row r="372" spans="1:5" x14ac:dyDescent="0.25">
      <c r="A372" s="287"/>
      <c r="B372" s="308"/>
      <c r="C372" s="33">
        <v>7</v>
      </c>
      <c r="D372" s="5"/>
      <c r="E372" s="30"/>
    </row>
    <row r="373" spans="1:5" x14ac:dyDescent="0.25">
      <c r="A373" s="287"/>
      <c r="B373" s="308"/>
      <c r="C373" s="33">
        <v>8</v>
      </c>
      <c r="D373" s="5"/>
      <c r="E373" s="30"/>
    </row>
    <row r="374" spans="1:5" x14ac:dyDescent="0.25">
      <c r="A374" s="287"/>
      <c r="B374" s="308"/>
      <c r="C374" s="33">
        <v>9</v>
      </c>
      <c r="D374" s="5"/>
      <c r="E374" s="30"/>
    </row>
    <row r="375" spans="1:5" ht="15.75" thickBot="1" x14ac:dyDescent="0.3">
      <c r="A375" s="287"/>
      <c r="B375" s="308"/>
      <c r="C375" s="33">
        <v>10</v>
      </c>
      <c r="D375" s="5"/>
      <c r="E375" s="30"/>
    </row>
    <row r="376" spans="1:5" x14ac:dyDescent="0.25">
      <c r="A376" s="287"/>
      <c r="B376" s="307" t="str">
        <f>+'REPORTE RECOMENDACIONES'!B51</f>
        <v>36. La expulsión y las causas</v>
      </c>
      <c r="C376" s="33">
        <v>1</v>
      </c>
      <c r="D376" s="15"/>
      <c r="E376" s="30"/>
    </row>
    <row r="377" spans="1:5" x14ac:dyDescent="0.25">
      <c r="A377" s="287"/>
      <c r="B377" s="308"/>
      <c r="C377" s="33">
        <v>2</v>
      </c>
      <c r="D377" s="5"/>
      <c r="E377" s="30"/>
    </row>
    <row r="378" spans="1:5" x14ac:dyDescent="0.25">
      <c r="A378" s="287"/>
      <c r="B378" s="308"/>
      <c r="C378" s="33">
        <v>3</v>
      </c>
      <c r="D378" s="5"/>
      <c r="E378" s="30"/>
    </row>
    <row r="379" spans="1:5" x14ac:dyDescent="0.25">
      <c r="A379" s="287"/>
      <c r="B379" s="308"/>
      <c r="C379" s="33">
        <v>4</v>
      </c>
      <c r="D379" s="5"/>
      <c r="E379" s="30"/>
    </row>
    <row r="380" spans="1:5" x14ac:dyDescent="0.25">
      <c r="A380" s="287"/>
      <c r="B380" s="308"/>
      <c r="C380" s="33">
        <v>5</v>
      </c>
      <c r="D380" s="5"/>
      <c r="E380" s="30"/>
    </row>
    <row r="381" spans="1:5" x14ac:dyDescent="0.25">
      <c r="A381" s="287"/>
      <c r="B381" s="308"/>
      <c r="C381" s="33">
        <v>6</v>
      </c>
      <c r="D381" s="5"/>
      <c r="E381" s="30"/>
    </row>
    <row r="382" spans="1:5" x14ac:dyDescent="0.25">
      <c r="A382" s="287"/>
      <c r="B382" s="308"/>
      <c r="C382" s="33">
        <v>7</v>
      </c>
      <c r="D382" s="5"/>
      <c r="E382" s="30"/>
    </row>
    <row r="383" spans="1:5" x14ac:dyDescent="0.25">
      <c r="A383" s="287"/>
      <c r="B383" s="308"/>
      <c r="C383" s="33">
        <v>8</v>
      </c>
      <c r="D383" s="5"/>
      <c r="E383" s="30"/>
    </row>
    <row r="384" spans="1:5" x14ac:dyDescent="0.25">
      <c r="A384" s="287"/>
      <c r="B384" s="308"/>
      <c r="C384" s="33">
        <v>9</v>
      </c>
      <c r="D384" s="5"/>
      <c r="E384" s="30"/>
    </row>
    <row r="385" spans="1:5" ht="15.75" thickBot="1" x14ac:dyDescent="0.3">
      <c r="A385" s="292"/>
      <c r="B385" s="308"/>
      <c r="C385" s="37">
        <v>10</v>
      </c>
      <c r="D385" s="17"/>
      <c r="E385" s="38"/>
    </row>
    <row r="386" spans="1:5" x14ac:dyDescent="0.25">
      <c r="A386" s="286" t="s">
        <v>129</v>
      </c>
      <c r="B386" s="307" t="str">
        <f>+'REPORTE RECOMENDACIONES'!B52</f>
        <v>37. Sobre la compensación económica</v>
      </c>
      <c r="C386" s="32">
        <v>1</v>
      </c>
      <c r="D386" s="31"/>
      <c r="E386" s="29"/>
    </row>
    <row r="387" spans="1:5" x14ac:dyDescent="0.25">
      <c r="A387" s="287"/>
      <c r="B387" s="308"/>
      <c r="C387" s="33">
        <v>2</v>
      </c>
      <c r="D387" s="5"/>
      <c r="E387" s="30"/>
    </row>
    <row r="388" spans="1:5" x14ac:dyDescent="0.25">
      <c r="A388" s="287"/>
      <c r="B388" s="308"/>
      <c r="C388" s="33">
        <v>3</v>
      </c>
      <c r="D388" s="5"/>
      <c r="E388" s="30"/>
    </row>
    <row r="389" spans="1:5" x14ac:dyDescent="0.25">
      <c r="A389" s="287"/>
      <c r="B389" s="308"/>
      <c r="C389" s="33">
        <v>4</v>
      </c>
      <c r="D389" s="5"/>
      <c r="E389" s="30"/>
    </row>
    <row r="390" spans="1:5" x14ac:dyDescent="0.25">
      <c r="A390" s="287"/>
      <c r="B390" s="308"/>
      <c r="C390" s="33">
        <v>5</v>
      </c>
      <c r="D390" s="5"/>
      <c r="E390" s="30"/>
    </row>
    <row r="391" spans="1:5" x14ac:dyDescent="0.25">
      <c r="A391" s="287"/>
      <c r="B391" s="308"/>
      <c r="C391" s="33">
        <v>6</v>
      </c>
      <c r="D391" s="5"/>
      <c r="E391" s="30"/>
    </row>
    <row r="392" spans="1:5" x14ac:dyDescent="0.25">
      <c r="A392" s="287"/>
      <c r="B392" s="308"/>
      <c r="C392" s="33">
        <v>7</v>
      </c>
      <c r="D392" s="5"/>
      <c r="E392" s="30"/>
    </row>
    <row r="393" spans="1:5" x14ac:dyDescent="0.25">
      <c r="A393" s="287"/>
      <c r="B393" s="308"/>
      <c r="C393" s="33">
        <v>8</v>
      </c>
      <c r="D393" s="5"/>
      <c r="E393" s="30"/>
    </row>
    <row r="394" spans="1:5" x14ac:dyDescent="0.25">
      <c r="A394" s="287"/>
      <c r="B394" s="308"/>
      <c r="C394" s="33">
        <v>9</v>
      </c>
      <c r="D394" s="5"/>
      <c r="E394" s="30"/>
    </row>
    <row r="395" spans="1:5" ht="15.75" thickBot="1" x14ac:dyDescent="0.3">
      <c r="A395" s="287"/>
      <c r="B395" s="308"/>
      <c r="C395" s="33">
        <v>10</v>
      </c>
      <c r="D395" s="5"/>
      <c r="E395" s="30"/>
    </row>
    <row r="396" spans="1:5" x14ac:dyDescent="0.25">
      <c r="A396" s="287"/>
      <c r="B396" s="307" t="str">
        <f>+'REPORTE RECOMENDACIONES'!B53</f>
        <v>38. Equipos</v>
      </c>
      <c r="C396" s="33">
        <v>1</v>
      </c>
      <c r="D396" s="15"/>
      <c r="E396" s="30"/>
    </row>
    <row r="397" spans="1:5" x14ac:dyDescent="0.25">
      <c r="A397" s="287"/>
      <c r="B397" s="308"/>
      <c r="C397" s="33">
        <v>2</v>
      </c>
      <c r="D397" s="5"/>
      <c r="E397" s="30"/>
    </row>
    <row r="398" spans="1:5" x14ac:dyDescent="0.25">
      <c r="A398" s="287"/>
      <c r="B398" s="308"/>
      <c r="C398" s="33">
        <v>3</v>
      </c>
      <c r="D398" s="5"/>
      <c r="E398" s="30"/>
    </row>
    <row r="399" spans="1:5" x14ac:dyDescent="0.25">
      <c r="A399" s="287"/>
      <c r="B399" s="308"/>
      <c r="C399" s="33">
        <v>4</v>
      </c>
      <c r="D399" s="5"/>
      <c r="E399" s="30"/>
    </row>
    <row r="400" spans="1:5" x14ac:dyDescent="0.25">
      <c r="A400" s="287"/>
      <c r="B400" s="308"/>
      <c r="C400" s="33">
        <v>5</v>
      </c>
      <c r="D400" s="5"/>
      <c r="E400" s="30"/>
    </row>
    <row r="401" spans="1:5" x14ac:dyDescent="0.25">
      <c r="A401" s="287"/>
      <c r="B401" s="308"/>
      <c r="C401" s="33">
        <v>6</v>
      </c>
      <c r="D401" s="5"/>
      <c r="E401" s="30"/>
    </row>
    <row r="402" spans="1:5" x14ac:dyDescent="0.25">
      <c r="A402" s="287"/>
      <c r="B402" s="308"/>
      <c r="C402" s="33">
        <v>7</v>
      </c>
      <c r="D402" s="5"/>
      <c r="E402" s="30"/>
    </row>
    <row r="403" spans="1:5" x14ac:dyDescent="0.25">
      <c r="A403" s="287"/>
      <c r="B403" s="308"/>
      <c r="C403" s="33">
        <v>8</v>
      </c>
      <c r="D403" s="5"/>
      <c r="E403" s="30"/>
    </row>
    <row r="404" spans="1:5" x14ac:dyDescent="0.25">
      <c r="A404" s="287"/>
      <c r="B404" s="308"/>
      <c r="C404" s="33">
        <v>9</v>
      </c>
      <c r="D404" s="5"/>
      <c r="E404" s="30"/>
    </row>
    <row r="405" spans="1:5" ht="15.75" thickBot="1" x14ac:dyDescent="0.3">
      <c r="A405" s="287"/>
      <c r="B405" s="308"/>
      <c r="C405" s="33">
        <v>10</v>
      </c>
      <c r="D405" s="5"/>
      <c r="E405" s="30"/>
    </row>
    <row r="406" spans="1:5" x14ac:dyDescent="0.25">
      <c r="A406" s="287"/>
      <c r="B406" s="307" t="str">
        <f>+'REPORTE RECOMENDACIONES'!B54</f>
        <v>39. Grupos</v>
      </c>
      <c r="C406" s="33">
        <v>1</v>
      </c>
      <c r="D406" s="15"/>
      <c r="E406" s="30"/>
    </row>
    <row r="407" spans="1:5" x14ac:dyDescent="0.25">
      <c r="A407" s="287"/>
      <c r="B407" s="308"/>
      <c r="C407" s="33">
        <v>2</v>
      </c>
      <c r="D407" s="5"/>
      <c r="E407" s="30"/>
    </row>
    <row r="408" spans="1:5" x14ac:dyDescent="0.25">
      <c r="A408" s="287"/>
      <c r="B408" s="308"/>
      <c r="C408" s="33">
        <v>3</v>
      </c>
      <c r="D408" s="5"/>
      <c r="E408" s="30"/>
    </row>
    <row r="409" spans="1:5" x14ac:dyDescent="0.25">
      <c r="A409" s="287"/>
      <c r="B409" s="308"/>
      <c r="C409" s="33">
        <v>4</v>
      </c>
      <c r="D409" s="5"/>
      <c r="E409" s="30"/>
    </row>
    <row r="410" spans="1:5" x14ac:dyDescent="0.25">
      <c r="A410" s="287"/>
      <c r="B410" s="308"/>
      <c r="C410" s="33">
        <v>5</v>
      </c>
      <c r="D410" s="5"/>
      <c r="E410" s="30"/>
    </row>
    <row r="411" spans="1:5" x14ac:dyDescent="0.25">
      <c r="A411" s="287"/>
      <c r="B411" s="308"/>
      <c r="C411" s="33">
        <v>6</v>
      </c>
      <c r="D411" s="5"/>
      <c r="E411" s="30"/>
    </row>
    <row r="412" spans="1:5" x14ac:dyDescent="0.25">
      <c r="A412" s="287"/>
      <c r="B412" s="308"/>
      <c r="C412" s="33">
        <v>7</v>
      </c>
      <c r="D412" s="5"/>
      <c r="E412" s="30"/>
    </row>
    <row r="413" spans="1:5" x14ac:dyDescent="0.25">
      <c r="A413" s="287"/>
      <c r="B413" s="308"/>
      <c r="C413" s="33">
        <v>8</v>
      </c>
      <c r="D413" s="5"/>
      <c r="E413" s="30"/>
    </row>
    <row r="414" spans="1:5" x14ac:dyDescent="0.25">
      <c r="A414" s="287"/>
      <c r="B414" s="308"/>
      <c r="C414" s="33">
        <v>9</v>
      </c>
      <c r="D414" s="5"/>
      <c r="E414" s="30"/>
    </row>
    <row r="415" spans="1:5" ht="15.75" thickBot="1" x14ac:dyDescent="0.3">
      <c r="A415" s="287"/>
      <c r="B415" s="308"/>
      <c r="C415" s="33">
        <v>10</v>
      </c>
      <c r="D415" s="5"/>
      <c r="E415" s="30"/>
    </row>
    <row r="416" spans="1:5" x14ac:dyDescent="0.25">
      <c r="A416" s="287"/>
      <c r="B416" s="307" t="str">
        <f>+'REPORTE RECOMENDACIONES'!B55</f>
        <v>40. Secciones</v>
      </c>
      <c r="C416" s="33">
        <v>1</v>
      </c>
      <c r="D416" s="15"/>
      <c r="E416" s="30"/>
    </row>
    <row r="417" spans="1:5" x14ac:dyDescent="0.25">
      <c r="A417" s="287"/>
      <c r="B417" s="308"/>
      <c r="C417" s="33">
        <v>2</v>
      </c>
      <c r="D417" s="5"/>
      <c r="E417" s="30"/>
    </row>
    <row r="418" spans="1:5" x14ac:dyDescent="0.25">
      <c r="A418" s="287"/>
      <c r="B418" s="308"/>
      <c r="C418" s="33">
        <v>3</v>
      </c>
      <c r="D418" s="5"/>
      <c r="E418" s="30"/>
    </row>
    <row r="419" spans="1:5" x14ac:dyDescent="0.25">
      <c r="A419" s="287"/>
      <c r="B419" s="308"/>
      <c r="C419" s="33">
        <v>4</v>
      </c>
      <c r="D419" s="5"/>
      <c r="E419" s="30"/>
    </row>
    <row r="420" spans="1:5" x14ac:dyDescent="0.25">
      <c r="A420" s="287"/>
      <c r="B420" s="308"/>
      <c r="C420" s="33">
        <v>5</v>
      </c>
      <c r="D420" s="5"/>
      <c r="E420" s="30"/>
    </row>
    <row r="421" spans="1:5" x14ac:dyDescent="0.25">
      <c r="A421" s="287"/>
      <c r="B421" s="308"/>
      <c r="C421" s="33">
        <v>6</v>
      </c>
      <c r="D421" s="5"/>
      <c r="E421" s="30"/>
    </row>
    <row r="422" spans="1:5" x14ac:dyDescent="0.25">
      <c r="A422" s="287"/>
      <c r="B422" s="308"/>
      <c r="C422" s="33">
        <v>7</v>
      </c>
      <c r="D422" s="5"/>
      <c r="E422" s="30"/>
    </row>
    <row r="423" spans="1:5" x14ac:dyDescent="0.25">
      <c r="A423" s="287"/>
      <c r="B423" s="308"/>
      <c r="C423" s="33">
        <v>8</v>
      </c>
      <c r="D423" s="5"/>
      <c r="E423" s="30"/>
    </row>
    <row r="424" spans="1:5" x14ac:dyDescent="0.25">
      <c r="A424" s="287"/>
      <c r="B424" s="308"/>
      <c r="C424" s="33">
        <v>9</v>
      </c>
      <c r="D424" s="5"/>
      <c r="E424" s="30"/>
    </row>
    <row r="425" spans="1:5" ht="15.75" thickBot="1" x14ac:dyDescent="0.3">
      <c r="A425" s="287"/>
      <c r="B425" s="308"/>
      <c r="C425" s="33">
        <v>10</v>
      </c>
      <c r="D425" s="5"/>
      <c r="E425" s="30"/>
    </row>
    <row r="426" spans="1:5" x14ac:dyDescent="0.25">
      <c r="A426" s="287"/>
      <c r="B426" s="307" t="str">
        <f>+'REPORTE RECOMENDACIONES'!B56</f>
        <v>41. El director de sección</v>
      </c>
      <c r="C426" s="33">
        <v>1</v>
      </c>
      <c r="D426" s="15"/>
      <c r="E426" s="30"/>
    </row>
    <row r="427" spans="1:5" x14ac:dyDescent="0.25">
      <c r="A427" s="287"/>
      <c r="B427" s="308"/>
      <c r="C427" s="33">
        <v>2</v>
      </c>
      <c r="D427" s="5"/>
      <c r="E427" s="30"/>
    </row>
    <row r="428" spans="1:5" x14ac:dyDescent="0.25">
      <c r="A428" s="287"/>
      <c r="B428" s="308"/>
      <c r="C428" s="33">
        <v>3</v>
      </c>
      <c r="D428" s="5"/>
      <c r="E428" s="30"/>
    </row>
    <row r="429" spans="1:5" x14ac:dyDescent="0.25">
      <c r="A429" s="287"/>
      <c r="B429" s="308"/>
      <c r="C429" s="33">
        <v>4</v>
      </c>
      <c r="D429" s="5"/>
      <c r="E429" s="30"/>
    </row>
    <row r="430" spans="1:5" x14ac:dyDescent="0.25">
      <c r="A430" s="287"/>
      <c r="B430" s="308"/>
      <c r="C430" s="33">
        <v>5</v>
      </c>
      <c r="D430" s="5"/>
      <c r="E430" s="30"/>
    </row>
    <row r="431" spans="1:5" x14ac:dyDescent="0.25">
      <c r="A431" s="287"/>
      <c r="B431" s="308"/>
      <c r="C431" s="33">
        <v>6</v>
      </c>
      <c r="D431" s="5"/>
      <c r="E431" s="30"/>
    </row>
    <row r="432" spans="1:5" x14ac:dyDescent="0.25">
      <c r="A432" s="287"/>
      <c r="B432" s="308"/>
      <c r="C432" s="33">
        <v>7</v>
      </c>
      <c r="D432" s="5"/>
      <c r="E432" s="30"/>
    </row>
    <row r="433" spans="1:5" x14ac:dyDescent="0.25">
      <c r="A433" s="287"/>
      <c r="B433" s="308"/>
      <c r="C433" s="33">
        <v>8</v>
      </c>
      <c r="D433" s="5"/>
      <c r="E433" s="30"/>
    </row>
    <row r="434" spans="1:5" x14ac:dyDescent="0.25">
      <c r="A434" s="287"/>
      <c r="B434" s="308"/>
      <c r="C434" s="33">
        <v>9</v>
      </c>
      <c r="D434" s="5"/>
      <c r="E434" s="30"/>
    </row>
    <row r="435" spans="1:5" ht="15.75" thickBot="1" x14ac:dyDescent="0.3">
      <c r="A435" s="292"/>
      <c r="B435" s="309"/>
      <c r="C435" s="153">
        <v>10</v>
      </c>
      <c r="D435" s="132"/>
      <c r="E435" s="154"/>
    </row>
    <row r="436" spans="1:5" ht="21.75" thickBot="1" x14ac:dyDescent="0.3">
      <c r="A436" s="300" t="s">
        <v>136</v>
      </c>
      <c r="B436" s="301"/>
      <c r="C436" s="301"/>
      <c r="D436" s="301"/>
      <c r="E436" s="302"/>
    </row>
    <row r="437" spans="1:5" ht="18.75" x14ac:dyDescent="0.3">
      <c r="A437" s="150" t="s">
        <v>121</v>
      </c>
      <c r="B437" s="151" t="s">
        <v>122</v>
      </c>
      <c r="C437" s="151"/>
      <c r="D437" s="151" t="s">
        <v>135</v>
      </c>
      <c r="E437" s="152" t="s">
        <v>124</v>
      </c>
    </row>
    <row r="438" spans="1:5" x14ac:dyDescent="0.25">
      <c r="A438" s="102"/>
      <c r="B438" s="133"/>
      <c r="C438" s="133"/>
      <c r="D438" s="133"/>
      <c r="E438" s="101"/>
    </row>
    <row r="439" spans="1:5" x14ac:dyDescent="0.25">
      <c r="A439" s="102"/>
      <c r="B439" s="133"/>
      <c r="C439" s="133"/>
      <c r="D439" s="133"/>
      <c r="E439" s="101"/>
    </row>
    <row r="440" spans="1:5" x14ac:dyDescent="0.25">
      <c r="A440" s="102"/>
      <c r="B440" s="133"/>
      <c r="C440" s="133"/>
      <c r="D440" s="133"/>
      <c r="E440" s="101"/>
    </row>
    <row r="441" spans="1:5" x14ac:dyDescent="0.25">
      <c r="A441" s="102"/>
      <c r="B441" s="133"/>
      <c r="C441" s="133"/>
      <c r="D441" s="133"/>
      <c r="E441" s="101"/>
    </row>
    <row r="442" spans="1:5" x14ac:dyDescent="0.25">
      <c r="A442" s="102"/>
      <c r="B442" s="133"/>
      <c r="C442" s="133"/>
      <c r="D442" s="133"/>
      <c r="E442" s="101"/>
    </row>
    <row r="443" spans="1:5" x14ac:dyDescent="0.25">
      <c r="A443" s="102"/>
      <c r="B443" s="133"/>
      <c r="C443" s="133"/>
      <c r="D443" s="133"/>
      <c r="E443" s="101"/>
    </row>
    <row r="444" spans="1:5" x14ac:dyDescent="0.25">
      <c r="A444" s="102"/>
      <c r="B444" s="133"/>
      <c r="C444" s="133"/>
      <c r="D444" s="133"/>
      <c r="E444" s="101"/>
    </row>
    <row r="445" spans="1:5" x14ac:dyDescent="0.25">
      <c r="A445" s="102"/>
      <c r="B445" s="133"/>
      <c r="C445" s="133"/>
      <c r="D445" s="133"/>
      <c r="E445" s="101"/>
    </row>
    <row r="446" spans="1:5" x14ac:dyDescent="0.25">
      <c r="A446" s="102"/>
      <c r="B446" s="133"/>
      <c r="C446" s="133"/>
      <c r="D446" s="133"/>
      <c r="E446" s="101"/>
    </row>
    <row r="447" spans="1:5" x14ac:dyDescent="0.25">
      <c r="A447" s="102"/>
      <c r="B447" s="133"/>
      <c r="C447" s="133"/>
      <c r="D447" s="133"/>
      <c r="E447" s="101"/>
    </row>
    <row r="448" spans="1:5" x14ac:dyDescent="0.25">
      <c r="A448" s="102"/>
      <c r="B448" s="133"/>
      <c r="C448" s="133"/>
      <c r="D448" s="133"/>
      <c r="E448" s="101"/>
    </row>
    <row r="449" spans="1:5" x14ac:dyDescent="0.25">
      <c r="A449" s="102"/>
      <c r="B449" s="133"/>
      <c r="C449" s="133"/>
      <c r="D449" s="133"/>
      <c r="E449" s="101"/>
    </row>
    <row r="450" spans="1:5" x14ac:dyDescent="0.25">
      <c r="A450" s="102"/>
      <c r="B450" s="133"/>
      <c r="C450" s="133"/>
      <c r="D450" s="133"/>
      <c r="E450" s="101"/>
    </row>
    <row r="451" spans="1:5" x14ac:dyDescent="0.25">
      <c r="A451" s="102"/>
      <c r="B451" s="133"/>
      <c r="C451" s="133"/>
      <c r="D451" s="133"/>
      <c r="E451" s="101"/>
    </row>
    <row r="452" spans="1:5" x14ac:dyDescent="0.25">
      <c r="A452" s="102"/>
      <c r="B452" s="133"/>
      <c r="C452" s="133"/>
      <c r="D452" s="133"/>
      <c r="E452" s="101"/>
    </row>
    <row r="453" spans="1:5" x14ac:dyDescent="0.25">
      <c r="A453" s="102"/>
      <c r="B453" s="133"/>
      <c r="C453" s="133"/>
      <c r="D453" s="133"/>
      <c r="E453" s="101"/>
    </row>
    <row r="454" spans="1:5" x14ac:dyDescent="0.25">
      <c r="A454" s="102"/>
      <c r="B454" s="133"/>
      <c r="C454" s="133"/>
      <c r="D454" s="133"/>
      <c r="E454" s="101"/>
    </row>
    <row r="455" spans="1:5" ht="15.75" thickBot="1" x14ac:dyDescent="0.3">
      <c r="A455" s="100"/>
      <c r="B455" s="99"/>
      <c r="C455" s="99"/>
      <c r="D455" s="99"/>
      <c r="E455" s="98"/>
    </row>
    <row r="457" spans="1:5" x14ac:dyDescent="0.25">
      <c r="A457" s="285" t="s">
        <v>0</v>
      </c>
      <c r="B457" s="285"/>
      <c r="C457" s="285"/>
      <c r="D457" s="285"/>
      <c r="E457" s="285"/>
    </row>
  </sheetData>
  <mergeCells count="58">
    <mergeCell ref="A3:E3"/>
    <mergeCell ref="A5:E5"/>
    <mergeCell ref="D7:D9"/>
    <mergeCell ref="D10:D12"/>
    <mergeCell ref="I10:M10"/>
    <mergeCell ref="I11:M11"/>
    <mergeCell ref="E10:E12"/>
    <mergeCell ref="A14:E14"/>
    <mergeCell ref="A16:A125"/>
    <mergeCell ref="B16:B25"/>
    <mergeCell ref="B26:B35"/>
    <mergeCell ref="B36:B45"/>
    <mergeCell ref="B46:B55"/>
    <mergeCell ref="B56:B65"/>
    <mergeCell ref="B66:B75"/>
    <mergeCell ref="B76:B85"/>
    <mergeCell ref="B86:B95"/>
    <mergeCell ref="B96:B105"/>
    <mergeCell ref="B106:B115"/>
    <mergeCell ref="B116:B125"/>
    <mergeCell ref="A126:A175"/>
    <mergeCell ref="B126:B135"/>
    <mergeCell ref="B136:B145"/>
    <mergeCell ref="B146:B155"/>
    <mergeCell ref="B156:B165"/>
    <mergeCell ref="B166:B175"/>
    <mergeCell ref="B266:B275"/>
    <mergeCell ref="B326:B335"/>
    <mergeCell ref="A176:A215"/>
    <mergeCell ref="B176:B185"/>
    <mergeCell ref="B186:B195"/>
    <mergeCell ref="B196:B205"/>
    <mergeCell ref="B206:B215"/>
    <mergeCell ref="A216:A245"/>
    <mergeCell ref="B216:B225"/>
    <mergeCell ref="B226:B235"/>
    <mergeCell ref="B236:B245"/>
    <mergeCell ref="B276:B285"/>
    <mergeCell ref="B286:B295"/>
    <mergeCell ref="B296:B305"/>
    <mergeCell ref="B306:B315"/>
    <mergeCell ref="B316:B325"/>
    <mergeCell ref="A457:E457"/>
    <mergeCell ref="B426:B435"/>
    <mergeCell ref="A436:E436"/>
    <mergeCell ref="B336:B345"/>
    <mergeCell ref="B346:B355"/>
    <mergeCell ref="B356:B365"/>
    <mergeCell ref="B366:B375"/>
    <mergeCell ref="B376:B385"/>
    <mergeCell ref="A386:A435"/>
    <mergeCell ref="B386:B395"/>
    <mergeCell ref="B396:B405"/>
    <mergeCell ref="B406:B415"/>
    <mergeCell ref="B416:B425"/>
    <mergeCell ref="A246:A385"/>
    <mergeCell ref="B246:B255"/>
    <mergeCell ref="B256:B265"/>
  </mergeCells>
  <pageMargins left="0.70866141732283472" right="0.70866141732283472" top="0.74803149606299213" bottom="0.74803149606299213" header="0.31496062992125984" footer="0.31496062992125984"/>
  <pageSetup paperSize="9" scale="45" fitToHeight="12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7"/>
  <sheetViews>
    <sheetView workbookViewId="0"/>
  </sheetViews>
  <sheetFormatPr defaultColWidth="8.85546875" defaultRowHeight="15" x14ac:dyDescent="0.25"/>
  <cols>
    <col min="1" max="1" width="5.140625" style="120" customWidth="1"/>
    <col min="2" max="2" width="54" style="120" customWidth="1"/>
    <col min="3" max="4" width="33" style="120" customWidth="1"/>
    <col min="5" max="5" width="48.85546875" style="120" customWidth="1"/>
    <col min="6" max="16384" width="8.85546875" style="120"/>
  </cols>
  <sheetData>
    <row r="1" spans="1:16384" ht="18.75" x14ac:dyDescent="0.3">
      <c r="A1" s="206" t="s">
        <v>213</v>
      </c>
      <c r="B1" s="205"/>
      <c r="C1" s="205"/>
      <c r="D1" s="205"/>
      <c r="E1" s="205"/>
    </row>
    <row r="3" spans="1:16384" x14ac:dyDescent="0.25">
      <c r="A3" s="221" t="s">
        <v>118</v>
      </c>
      <c r="B3" s="221"/>
      <c r="C3" s="221"/>
      <c r="D3" s="221"/>
      <c r="E3" s="221"/>
    </row>
    <row r="4" spans="1:16384" x14ac:dyDescent="0.25">
      <c r="A4" s="128"/>
    </row>
    <row r="5" spans="1:16384" ht="26.25" customHeight="1" x14ac:dyDescent="0.4">
      <c r="A5" s="222" t="s">
        <v>220</v>
      </c>
      <c r="B5" s="222"/>
      <c r="C5" s="222"/>
      <c r="D5" s="222"/>
      <c r="E5" s="222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7" spans="1:16384" x14ac:dyDescent="0.25">
      <c r="B7" s="180" t="s">
        <v>30</v>
      </c>
      <c r="C7" s="198"/>
      <c r="D7" s="306" t="s">
        <v>211</v>
      </c>
      <c r="E7" s="202"/>
      <c r="F7" s="126"/>
      <c r="G7" s="22"/>
      <c r="H7" s="23"/>
      <c r="I7" s="24"/>
      <c r="J7" s="137"/>
      <c r="K7" s="137"/>
      <c r="L7" s="137"/>
    </row>
    <row r="8" spans="1:16384" x14ac:dyDescent="0.25">
      <c r="B8" s="180" t="s">
        <v>28</v>
      </c>
      <c r="C8" s="199"/>
      <c r="D8" s="306"/>
      <c r="E8" s="204"/>
      <c r="G8" s="22"/>
      <c r="H8" s="22"/>
      <c r="I8" s="137"/>
      <c r="J8" s="137"/>
      <c r="K8" s="137"/>
      <c r="L8" s="137"/>
    </row>
    <row r="9" spans="1:16384" ht="15" customHeight="1" x14ac:dyDescent="0.25">
      <c r="B9" s="180" t="s">
        <v>27</v>
      </c>
      <c r="C9" s="199"/>
      <c r="D9" s="306"/>
      <c r="E9" s="203"/>
      <c r="G9" s="127"/>
      <c r="H9" s="127"/>
    </row>
    <row r="10" spans="1:16384" ht="15" customHeight="1" x14ac:dyDescent="0.25">
      <c r="B10" s="180" t="s">
        <v>119</v>
      </c>
      <c r="C10" s="198"/>
      <c r="D10" s="306" t="s">
        <v>212</v>
      </c>
      <c r="E10" s="303"/>
      <c r="F10" s="126"/>
      <c r="G10" s="22"/>
      <c r="H10" s="23"/>
      <c r="I10" s="299"/>
      <c r="J10" s="299"/>
      <c r="K10" s="299"/>
      <c r="L10" s="299"/>
      <c r="M10" s="299"/>
    </row>
    <row r="11" spans="1:16384" x14ac:dyDescent="0.25">
      <c r="B11" s="180" t="s">
        <v>24</v>
      </c>
      <c r="C11" s="198"/>
      <c r="D11" s="306"/>
      <c r="E11" s="304"/>
      <c r="F11" s="126"/>
      <c r="G11" s="22"/>
      <c r="H11" s="23"/>
      <c r="I11" s="299"/>
      <c r="J11" s="299"/>
      <c r="K11" s="299"/>
      <c r="L11" s="299"/>
      <c r="M11" s="299"/>
    </row>
    <row r="12" spans="1:16384" ht="15" customHeight="1" x14ac:dyDescent="0.25">
      <c r="B12" s="200" t="s">
        <v>210</v>
      </c>
      <c r="C12" s="198"/>
      <c r="D12" s="306"/>
      <c r="E12" s="305"/>
      <c r="F12" s="126"/>
      <c r="G12" s="22"/>
      <c r="H12" s="23"/>
      <c r="I12" s="194"/>
      <c r="J12" s="194"/>
      <c r="K12" s="194"/>
      <c r="L12" s="194"/>
      <c r="M12" s="194"/>
    </row>
    <row r="13" spans="1:16384" ht="15.75" thickBot="1" x14ac:dyDescent="0.3"/>
    <row r="14" spans="1:16384" ht="21" customHeight="1" thickBot="1" x14ac:dyDescent="0.3">
      <c r="A14" s="310" t="s">
        <v>215</v>
      </c>
      <c r="B14" s="311"/>
      <c r="C14" s="311"/>
      <c r="D14" s="311"/>
      <c r="E14" s="3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7"/>
      <c r="XFB14" s="137"/>
      <c r="XFC14" s="137"/>
      <c r="XFD14" s="137"/>
    </row>
    <row r="15" spans="1:16384" ht="18.75" x14ac:dyDescent="0.3">
      <c r="A15" s="150"/>
      <c r="B15" s="151" t="s">
        <v>216</v>
      </c>
      <c r="C15" s="151" t="s">
        <v>217</v>
      </c>
      <c r="D15" s="151" t="s">
        <v>218</v>
      </c>
      <c r="E15" s="152" t="s">
        <v>219</v>
      </c>
    </row>
    <row r="16" spans="1:16384" ht="15" customHeight="1" x14ac:dyDescent="0.25">
      <c r="A16" s="195">
        <v>1</v>
      </c>
      <c r="B16" s="207"/>
      <c r="C16" s="197"/>
      <c r="D16" s="123"/>
      <c r="E16" s="142"/>
    </row>
    <row r="17" spans="1:5" x14ac:dyDescent="0.25">
      <c r="A17" s="195">
        <v>2</v>
      </c>
      <c r="B17" s="207"/>
      <c r="C17" s="197"/>
      <c r="D17" s="123"/>
      <c r="E17" s="142"/>
    </row>
    <row r="18" spans="1:5" x14ac:dyDescent="0.25">
      <c r="A18" s="195">
        <v>3</v>
      </c>
      <c r="B18" s="207"/>
      <c r="C18" s="197"/>
      <c r="D18" s="123"/>
      <c r="E18" s="142"/>
    </row>
    <row r="19" spans="1:5" x14ac:dyDescent="0.25">
      <c r="A19" s="195">
        <v>4</v>
      </c>
      <c r="B19" s="207"/>
      <c r="C19" s="197"/>
      <c r="D19" s="123"/>
      <c r="E19" s="142"/>
    </row>
    <row r="20" spans="1:5" x14ac:dyDescent="0.25">
      <c r="A20" s="195">
        <v>5</v>
      </c>
      <c r="B20" s="207"/>
      <c r="C20" s="197"/>
      <c r="D20" s="123"/>
      <c r="E20" s="142"/>
    </row>
    <row r="21" spans="1:5" x14ac:dyDescent="0.25">
      <c r="A21" s="195">
        <v>6</v>
      </c>
      <c r="B21" s="207"/>
      <c r="C21" s="197"/>
      <c r="D21" s="123"/>
      <c r="E21" s="142"/>
    </row>
    <row r="22" spans="1:5" x14ac:dyDescent="0.25">
      <c r="A22" s="195">
        <v>7</v>
      </c>
      <c r="B22" s="207"/>
      <c r="C22" s="197"/>
      <c r="D22" s="123"/>
      <c r="E22" s="142"/>
    </row>
    <row r="23" spans="1:5" x14ac:dyDescent="0.25">
      <c r="A23" s="195">
        <v>8</v>
      </c>
      <c r="B23" s="207"/>
      <c r="C23" s="197"/>
      <c r="D23" s="123"/>
      <c r="E23" s="142"/>
    </row>
    <row r="24" spans="1:5" x14ac:dyDescent="0.25">
      <c r="A24" s="195">
        <v>9</v>
      </c>
      <c r="B24" s="207"/>
      <c r="C24" s="197"/>
      <c r="D24" s="123"/>
      <c r="E24" s="142"/>
    </row>
    <row r="25" spans="1:5" x14ac:dyDescent="0.25">
      <c r="A25" s="195">
        <v>10</v>
      </c>
      <c r="B25" s="207"/>
      <c r="C25" s="197"/>
      <c r="D25" s="123"/>
      <c r="E25" s="142"/>
    </row>
    <row r="26" spans="1:5" x14ac:dyDescent="0.25">
      <c r="A26" s="195">
        <v>11</v>
      </c>
      <c r="B26" s="207"/>
      <c r="C26" s="197"/>
      <c r="D26" s="130"/>
      <c r="E26" s="142"/>
    </row>
    <row r="27" spans="1:5" x14ac:dyDescent="0.25">
      <c r="A27" s="195">
        <v>12</v>
      </c>
      <c r="B27" s="207"/>
      <c r="C27" s="197"/>
      <c r="D27" s="123"/>
      <c r="E27" s="142"/>
    </row>
    <row r="28" spans="1:5" x14ac:dyDescent="0.25">
      <c r="A28" s="195">
        <v>13</v>
      </c>
      <c r="B28" s="207"/>
      <c r="C28" s="197"/>
      <c r="D28" s="123"/>
      <c r="E28" s="142"/>
    </row>
    <row r="29" spans="1:5" x14ac:dyDescent="0.25">
      <c r="A29" s="195">
        <v>14</v>
      </c>
      <c r="B29" s="207"/>
      <c r="C29" s="197"/>
      <c r="D29" s="123"/>
      <c r="E29" s="142"/>
    </row>
    <row r="30" spans="1:5" x14ac:dyDescent="0.25">
      <c r="A30" s="195">
        <v>15</v>
      </c>
      <c r="B30" s="207"/>
      <c r="C30" s="197"/>
      <c r="D30" s="123"/>
      <c r="E30" s="142"/>
    </row>
    <row r="31" spans="1:5" x14ac:dyDescent="0.25">
      <c r="A31" s="195">
        <v>16</v>
      </c>
      <c r="B31" s="207"/>
      <c r="C31" s="197"/>
      <c r="D31" s="123"/>
      <c r="E31" s="142"/>
    </row>
    <row r="32" spans="1:5" x14ac:dyDescent="0.25">
      <c r="A32" s="195">
        <v>17</v>
      </c>
      <c r="B32" s="207"/>
      <c r="C32" s="197"/>
      <c r="D32" s="123"/>
      <c r="E32" s="142"/>
    </row>
    <row r="33" spans="1:5" x14ac:dyDescent="0.25">
      <c r="A33" s="195">
        <v>18</v>
      </c>
      <c r="B33" s="207"/>
      <c r="C33" s="197"/>
      <c r="D33" s="123"/>
      <c r="E33" s="142"/>
    </row>
    <row r="34" spans="1:5" x14ac:dyDescent="0.25">
      <c r="A34" s="195">
        <v>19</v>
      </c>
      <c r="B34" s="207"/>
      <c r="C34" s="197"/>
      <c r="D34" s="123"/>
      <c r="E34" s="142"/>
    </row>
    <row r="35" spans="1:5" x14ac:dyDescent="0.25">
      <c r="A35" s="195">
        <v>20</v>
      </c>
      <c r="B35" s="207"/>
      <c r="C35" s="197"/>
      <c r="D35" s="123"/>
      <c r="E35" s="142"/>
    </row>
    <row r="36" spans="1:5" x14ac:dyDescent="0.25">
      <c r="A36" s="195">
        <v>21</v>
      </c>
      <c r="B36" s="207"/>
      <c r="C36" s="197"/>
      <c r="D36" s="130"/>
      <c r="E36" s="142"/>
    </row>
    <row r="37" spans="1:5" x14ac:dyDescent="0.25">
      <c r="A37" s="195">
        <v>22</v>
      </c>
      <c r="B37" s="207"/>
      <c r="C37" s="197"/>
      <c r="D37" s="123"/>
      <c r="E37" s="142"/>
    </row>
    <row r="38" spans="1:5" x14ac:dyDescent="0.25">
      <c r="A38" s="195">
        <v>23</v>
      </c>
      <c r="B38" s="207"/>
      <c r="C38" s="197"/>
      <c r="D38" s="123"/>
      <c r="E38" s="142"/>
    </row>
    <row r="39" spans="1:5" x14ac:dyDescent="0.25">
      <c r="A39" s="195">
        <v>24</v>
      </c>
      <c r="B39" s="207"/>
      <c r="C39" s="197"/>
      <c r="D39" s="123"/>
      <c r="E39" s="142"/>
    </row>
    <row r="40" spans="1:5" x14ac:dyDescent="0.25">
      <c r="A40" s="195">
        <v>25</v>
      </c>
      <c r="B40" s="207"/>
      <c r="C40" s="197"/>
      <c r="D40" s="123"/>
      <c r="E40" s="142"/>
    </row>
    <row r="41" spans="1:5" x14ac:dyDescent="0.25">
      <c r="A41" s="195">
        <v>26</v>
      </c>
      <c r="B41" s="207"/>
      <c r="C41" s="197"/>
      <c r="D41" s="123"/>
      <c r="E41" s="142"/>
    </row>
    <row r="42" spans="1:5" x14ac:dyDescent="0.25">
      <c r="A42" s="195">
        <v>27</v>
      </c>
      <c r="B42" s="207"/>
      <c r="C42" s="197"/>
      <c r="D42" s="123"/>
      <c r="E42" s="142"/>
    </row>
    <row r="43" spans="1:5" x14ac:dyDescent="0.25">
      <c r="A43" s="195">
        <v>28</v>
      </c>
      <c r="B43" s="207"/>
      <c r="C43" s="197"/>
      <c r="D43" s="123"/>
      <c r="E43" s="142"/>
    </row>
    <row r="44" spans="1:5" x14ac:dyDescent="0.25">
      <c r="A44" s="195">
        <v>29</v>
      </c>
      <c r="B44" s="207"/>
      <c r="C44" s="197"/>
      <c r="D44" s="123"/>
      <c r="E44" s="142"/>
    </row>
    <row r="45" spans="1:5" x14ac:dyDescent="0.25">
      <c r="A45" s="195">
        <v>30</v>
      </c>
      <c r="B45" s="207"/>
      <c r="C45" s="197"/>
      <c r="D45" s="123"/>
      <c r="E45" s="142"/>
    </row>
    <row r="46" spans="1:5" x14ac:dyDescent="0.25">
      <c r="A46" s="195">
        <v>31</v>
      </c>
      <c r="B46" s="207"/>
      <c r="C46" s="197"/>
      <c r="D46" s="130"/>
      <c r="E46" s="142"/>
    </row>
    <row r="47" spans="1:5" x14ac:dyDescent="0.25">
      <c r="A47" s="195">
        <v>32</v>
      </c>
      <c r="B47" s="207"/>
      <c r="C47" s="197"/>
      <c r="D47" s="123"/>
      <c r="E47" s="142"/>
    </row>
    <row r="48" spans="1:5" x14ac:dyDescent="0.25">
      <c r="A48" s="195">
        <v>33</v>
      </c>
      <c r="B48" s="207"/>
      <c r="C48" s="197"/>
      <c r="D48" s="123"/>
      <c r="E48" s="142"/>
    </row>
    <row r="49" spans="1:5" x14ac:dyDescent="0.25">
      <c r="A49" s="195">
        <v>34</v>
      </c>
      <c r="B49" s="207"/>
      <c r="C49" s="197"/>
      <c r="D49" s="123"/>
      <c r="E49" s="142"/>
    </row>
    <row r="50" spans="1:5" x14ac:dyDescent="0.25">
      <c r="A50" s="195">
        <v>35</v>
      </c>
      <c r="B50" s="207"/>
      <c r="C50" s="197"/>
      <c r="D50" s="123"/>
      <c r="E50" s="142"/>
    </row>
    <row r="51" spans="1:5" x14ac:dyDescent="0.25">
      <c r="A51" s="195">
        <v>36</v>
      </c>
      <c r="B51" s="207"/>
      <c r="C51" s="197"/>
      <c r="D51" s="123"/>
      <c r="E51" s="142"/>
    </row>
    <row r="52" spans="1:5" x14ac:dyDescent="0.25">
      <c r="A52" s="195">
        <v>37</v>
      </c>
      <c r="B52" s="207"/>
      <c r="C52" s="197"/>
      <c r="D52" s="123"/>
      <c r="E52" s="142"/>
    </row>
    <row r="53" spans="1:5" x14ac:dyDescent="0.25">
      <c r="A53" s="195">
        <v>38</v>
      </c>
      <c r="B53" s="207"/>
      <c r="C53" s="197"/>
      <c r="D53" s="123"/>
      <c r="E53" s="142"/>
    </row>
    <row r="54" spans="1:5" x14ac:dyDescent="0.25">
      <c r="A54" s="195">
        <v>39</v>
      </c>
      <c r="B54" s="207"/>
      <c r="C54" s="197"/>
      <c r="D54" s="123"/>
      <c r="E54" s="142"/>
    </row>
    <row r="55" spans="1:5" ht="15.75" thickBot="1" x14ac:dyDescent="0.3">
      <c r="A55" s="196">
        <v>40</v>
      </c>
      <c r="B55" s="208"/>
      <c r="C55" s="209"/>
      <c r="D55" s="144"/>
      <c r="E55" s="145"/>
    </row>
    <row r="57" spans="1:5" x14ac:dyDescent="0.25">
      <c r="A57" s="285" t="s">
        <v>0</v>
      </c>
      <c r="B57" s="285"/>
      <c r="C57" s="285"/>
      <c r="D57" s="285"/>
      <c r="E57" s="285"/>
    </row>
  </sheetData>
  <mergeCells count="9">
    <mergeCell ref="I10:M10"/>
    <mergeCell ref="I11:M11"/>
    <mergeCell ref="A57:E57"/>
    <mergeCell ref="A14:E14"/>
    <mergeCell ref="A3:E3"/>
    <mergeCell ref="A5:E5"/>
    <mergeCell ref="D7:D9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1. RECOMENDACIONES cap. 1</vt:lpstr>
      <vt:lpstr>1. PROP. DE CAMBIO cap. 1</vt:lpstr>
      <vt:lpstr>2. RECOMENDACIONES cap. 2</vt:lpstr>
      <vt:lpstr>2. PROP. DE CAMBIO cap 2</vt:lpstr>
      <vt:lpstr>3. RECOMENDACIONES cap. 3</vt:lpstr>
      <vt:lpstr>3. PROP. DE CAMBIO cap 3</vt:lpstr>
      <vt:lpstr>4. RECOMENDACIONES cap. 4</vt:lpstr>
      <vt:lpstr>4. PROP. CAMBIO cap 4</vt:lpstr>
      <vt:lpstr>5. RECOMENDACIONES cap. 5</vt:lpstr>
      <vt:lpstr>5. PROP. DE CAMBIO cap 5</vt:lpstr>
      <vt:lpstr>6. RECOMENDACIONES cap. 6</vt:lpstr>
      <vt:lpstr>6. PROP. DE CAMBIO cap 6</vt:lpstr>
      <vt:lpstr>7. RECOMENDACIONES cap. 7</vt:lpstr>
      <vt:lpstr>8. PROPUESTAS GENERALES</vt:lpstr>
      <vt:lpstr>REPORTE RECOMENDACIONES</vt:lpstr>
      <vt:lpstr>REPORTE PROPUESTAS CAMBIO</vt:lpstr>
      <vt:lpstr>LISTA DELEGADOS CONV. INTERNAC.</vt:lpstr>
      <vt:lpstr>'1. PROP. DE CAMBIO cap. 1'!Criteria</vt:lpstr>
      <vt:lpstr>'1. RECOMENDACIONES cap. 1'!Criteria</vt:lpstr>
      <vt:lpstr>'2. PROP. DE CAMBIO cap 2'!Criteria</vt:lpstr>
      <vt:lpstr>'2. RECOMENDACIONES cap. 2'!Criteria</vt:lpstr>
      <vt:lpstr>'3. PROP. DE CAMBIO cap 3'!Criteria</vt:lpstr>
      <vt:lpstr>'3. RECOMENDACIONES cap. 3'!Criteria</vt:lpstr>
      <vt:lpstr>'4. PROP. CAMBIO cap 4'!Criteria</vt:lpstr>
      <vt:lpstr>'4. RECOMENDACIONES cap. 4'!Criteria</vt:lpstr>
      <vt:lpstr>'5. PROP. DE CAMBIO cap 5'!Criteria</vt:lpstr>
      <vt:lpstr>'5. RECOMENDACIONES cap. 5'!Criteria</vt:lpstr>
      <vt:lpstr>'6. PROP. DE CAMBIO cap 6'!Criteria</vt:lpstr>
      <vt:lpstr>'6. RECOMENDACIONES cap. 6'!Criteria</vt:lpstr>
      <vt:lpstr>'7. RECOMENDACIONES cap. 7'!Criteria</vt:lpstr>
      <vt:lpstr>'8. PROPUESTAS GENERALES'!Criteria</vt:lpstr>
      <vt:lpstr>'1. PROP. DE CAMBIO cap. 1'!Print_Area</vt:lpstr>
      <vt:lpstr>'1. RECOMENDACIONES cap. 1'!Print_Area</vt:lpstr>
      <vt:lpstr>'2. PROP. DE CAMBIO cap 2'!Print_Area</vt:lpstr>
      <vt:lpstr>'2. RECOMENDACIONES cap. 2'!Print_Area</vt:lpstr>
      <vt:lpstr>'3. PROP. DE CAMBIO cap 3'!Print_Area</vt:lpstr>
      <vt:lpstr>'4. RECOMENDACIONES cap. 4'!Print_Area</vt:lpstr>
      <vt:lpstr>'5. PROP. DE CAMBIO cap 5'!Print_Area</vt:lpstr>
      <vt:lpstr>'5. RECOMENDACIONES cap. 5'!Print_Area</vt:lpstr>
      <vt:lpstr>'6. PROP. DE CAMBIO cap 6'!Print_Area</vt:lpstr>
      <vt:lpstr>'6. RECOMENDACIONES cap. 6'!Print_Area</vt:lpstr>
      <vt:lpstr>'7. RECOMENDACIONES cap. 7'!Print_Area</vt:lpstr>
      <vt:lpstr>'8. PROPUESTAS GENERALES'!Print_Area</vt:lpstr>
      <vt:lpstr>'LISTA DELEGADOS CONV. INTERNAC.'!Print_Area</vt:lpstr>
      <vt:lpstr>'REPORTE PROPUESTAS CAMBIO'!Print_Area</vt:lpstr>
      <vt:lpstr>'REPORTE RECOMENDACIONES'!Print_Area</vt:lpstr>
    </vt:vector>
  </TitlesOfParts>
  <Company>Legionaries of Christ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Central Revisión Estatutos Regnum Christi</dc:creator>
  <cp:lastModifiedBy>Solis Pablo LC</cp:lastModifiedBy>
  <cp:lastPrinted>2016-01-28T14:38:46Z</cp:lastPrinted>
  <dcterms:created xsi:type="dcterms:W3CDTF">2015-12-09T18:21:19Z</dcterms:created>
  <dcterms:modified xsi:type="dcterms:W3CDTF">2016-01-29T19:52:46Z</dcterms:modified>
</cp:coreProperties>
</file>